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 tabRatio="685" activeTab="3"/>
  </bookViews>
  <sheets>
    <sheet name="chlapci presence" sheetId="1" r:id="rId1"/>
    <sheet name="chlapci skupiny" sheetId="3" r:id="rId2"/>
    <sheet name="chlapci finále" sheetId="4" r:id="rId3"/>
    <sheet name="chlapci útěcha" sheetId="5" r:id="rId4"/>
    <sheet name="chlapci pořadí" sheetId="6" r:id="rId5"/>
    <sheet name="dívky presence" sheetId="2" r:id="rId6"/>
    <sheet name="dívky skupiny" sheetId="7" r:id="rId7"/>
    <sheet name="dívky finále" sheetId="8" r:id="rId8"/>
    <sheet name="dívky útěcha" sheetId="9" r:id="rId9"/>
    <sheet name="dívky pořadí" sheetId="10" r:id="rId10"/>
  </sheets>
  <calcPr calcId="144525"/>
</workbook>
</file>

<file path=xl/calcChain.xml><?xml version="1.0" encoding="utf-8"?>
<calcChain xmlns="http://schemas.openxmlformats.org/spreadsheetml/2006/main">
  <c r="E14" i="5" l="1"/>
  <c r="D24" i="5"/>
  <c r="E22" i="5"/>
  <c r="D20" i="5"/>
  <c r="D28" i="5"/>
  <c r="G50" i="5"/>
  <c r="E46" i="5"/>
  <c r="E62" i="5"/>
  <c r="H34" i="5"/>
  <c r="G50" i="4"/>
  <c r="F58" i="4"/>
  <c r="E54" i="4"/>
  <c r="H34" i="4"/>
  <c r="E22" i="4"/>
  <c r="E14" i="4"/>
  <c r="D8" i="4"/>
  <c r="D24" i="4"/>
  <c r="D40" i="4"/>
  <c r="D44" i="4"/>
  <c r="B66" i="4"/>
  <c r="B65" i="4"/>
  <c r="D64" i="4" s="1"/>
  <c r="E62" i="4" s="1"/>
  <c r="B64" i="4"/>
  <c r="B63" i="4"/>
  <c r="B62" i="4"/>
  <c r="B61" i="4"/>
  <c r="B60" i="4"/>
  <c r="B59" i="4"/>
  <c r="D60" i="4" s="1"/>
  <c r="B58" i="4"/>
  <c r="B57" i="4"/>
  <c r="D56" i="4" s="1"/>
  <c r="B56" i="4"/>
  <c r="B55" i="4"/>
  <c r="B54" i="4"/>
  <c r="B53" i="4"/>
  <c r="B52" i="4"/>
  <c r="B51" i="4"/>
  <c r="D52" i="4" s="1"/>
  <c r="B50" i="4"/>
  <c r="B49" i="4"/>
  <c r="D48" i="4" s="1"/>
  <c r="E46" i="4" s="1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D36" i="4" s="1"/>
  <c r="E38" i="4" s="1"/>
  <c r="F42" i="4" s="1"/>
  <c r="K120" i="3"/>
  <c r="C120" i="3"/>
  <c r="C119" i="3"/>
  <c r="AG113" i="3" s="1"/>
  <c r="AN118" i="3"/>
  <c r="AM118" i="3"/>
  <c r="AP118" i="3" s="1"/>
  <c r="E118" i="3"/>
  <c r="C118" i="3"/>
  <c r="AN117" i="3"/>
  <c r="P115" i="3" s="1"/>
  <c r="H119" i="3" s="1"/>
  <c r="AM117" i="3"/>
  <c r="N115" i="3" s="1"/>
  <c r="J119" i="3" s="1"/>
  <c r="AE117" i="3"/>
  <c r="G117" i="3"/>
  <c r="C117" i="3"/>
  <c r="AG114" i="3" s="1"/>
  <c r="AN116" i="3"/>
  <c r="J113" i="3" s="1"/>
  <c r="AM116" i="3"/>
  <c r="AP116" i="3" s="1"/>
  <c r="N116" i="3"/>
  <c r="K116" i="3"/>
  <c r="C116" i="3"/>
  <c r="AN115" i="3"/>
  <c r="N117" i="3" s="1"/>
  <c r="M119" i="3" s="1"/>
  <c r="AM115" i="3"/>
  <c r="P117" i="3" s="1"/>
  <c r="K119" i="3" s="1"/>
  <c r="C115" i="3"/>
  <c r="AG116" i="3" s="1"/>
  <c r="AN114" i="3"/>
  <c r="M115" i="3" s="1"/>
  <c r="H117" i="3" s="1"/>
  <c r="AM114" i="3"/>
  <c r="K115" i="3" s="1"/>
  <c r="J117" i="3" s="1"/>
  <c r="N114" i="3"/>
  <c r="H114" i="3"/>
  <c r="C114" i="3"/>
  <c r="AN113" i="3"/>
  <c r="P113" i="3" s="1"/>
  <c r="E119" i="3" s="1"/>
  <c r="AM113" i="3"/>
  <c r="N113" i="3" s="1"/>
  <c r="AE113" i="3"/>
  <c r="M113" i="3"/>
  <c r="E117" i="3" s="1"/>
  <c r="K113" i="3"/>
  <c r="H113" i="3"/>
  <c r="C113" i="3"/>
  <c r="AE116" i="3" s="1"/>
  <c r="K109" i="3"/>
  <c r="C109" i="3"/>
  <c r="C108" i="3"/>
  <c r="AE104" i="3" s="1"/>
  <c r="AN107" i="3"/>
  <c r="AM107" i="3"/>
  <c r="AP107" i="3" s="1"/>
  <c r="E107" i="3"/>
  <c r="C107" i="3"/>
  <c r="AP106" i="3"/>
  <c r="AN106" i="3"/>
  <c r="P104" i="3" s="1"/>
  <c r="H108" i="3" s="1"/>
  <c r="AM106" i="3"/>
  <c r="N104" i="3" s="1"/>
  <c r="J108" i="3" s="1"/>
  <c r="C106" i="3"/>
  <c r="AG103" i="3" s="1"/>
  <c r="AN105" i="3"/>
  <c r="J102" i="3" s="1"/>
  <c r="AM105" i="3"/>
  <c r="H102" i="3" s="1"/>
  <c r="N105" i="3"/>
  <c r="K105" i="3"/>
  <c r="C105" i="3"/>
  <c r="AP104" i="3"/>
  <c r="AN104" i="3"/>
  <c r="N106" i="3" s="1"/>
  <c r="M108" i="3" s="1"/>
  <c r="AM104" i="3"/>
  <c r="P106" i="3" s="1"/>
  <c r="K108" i="3" s="1"/>
  <c r="C104" i="3"/>
  <c r="AG105" i="3" s="1"/>
  <c r="AN103" i="3"/>
  <c r="M104" i="3" s="1"/>
  <c r="H106" i="3" s="1"/>
  <c r="AM103" i="3"/>
  <c r="K104" i="3" s="1"/>
  <c r="J106" i="3" s="1"/>
  <c r="N103" i="3"/>
  <c r="H103" i="3"/>
  <c r="C103" i="3"/>
  <c r="AN102" i="3"/>
  <c r="P102" i="3" s="1"/>
  <c r="E108" i="3" s="1"/>
  <c r="AM102" i="3"/>
  <c r="N102" i="3" s="1"/>
  <c r="K102" i="3"/>
  <c r="G106" i="3" s="1"/>
  <c r="C102" i="3"/>
  <c r="AE105" i="3" s="1"/>
  <c r="K98" i="3"/>
  <c r="C98" i="3"/>
  <c r="C97" i="3"/>
  <c r="AG91" i="3" s="1"/>
  <c r="AN96" i="3"/>
  <c r="K91" i="3" s="1"/>
  <c r="G95" i="3" s="1"/>
  <c r="AM96" i="3"/>
  <c r="AP96" i="3" s="1"/>
  <c r="E96" i="3"/>
  <c r="C96" i="3"/>
  <c r="AN95" i="3"/>
  <c r="P93" i="3" s="1"/>
  <c r="H97" i="3" s="1"/>
  <c r="AM95" i="3"/>
  <c r="N93" i="3" s="1"/>
  <c r="J97" i="3" s="1"/>
  <c r="C95" i="3"/>
  <c r="AG92" i="3" s="1"/>
  <c r="AN94" i="3"/>
  <c r="J91" i="3" s="1"/>
  <c r="AM94" i="3"/>
  <c r="AP94" i="3" s="1"/>
  <c r="N94" i="3"/>
  <c r="K94" i="3"/>
  <c r="C94" i="3"/>
  <c r="AN93" i="3"/>
  <c r="N95" i="3" s="1"/>
  <c r="M97" i="3" s="1"/>
  <c r="AM93" i="3"/>
  <c r="P95" i="3" s="1"/>
  <c r="K97" i="3" s="1"/>
  <c r="C93" i="3"/>
  <c r="AG94" i="3" s="1"/>
  <c r="AN92" i="3"/>
  <c r="M93" i="3" s="1"/>
  <c r="H95" i="3" s="1"/>
  <c r="AM92" i="3"/>
  <c r="K93" i="3" s="1"/>
  <c r="J95" i="3" s="1"/>
  <c r="N92" i="3"/>
  <c r="H92" i="3"/>
  <c r="C92" i="3"/>
  <c r="AN91" i="3"/>
  <c r="P91" i="3" s="1"/>
  <c r="E97" i="3" s="1"/>
  <c r="AM91" i="3"/>
  <c r="N91" i="3" s="1"/>
  <c r="C91" i="3"/>
  <c r="AG96" i="3" s="1"/>
  <c r="K87" i="3"/>
  <c r="C87" i="3"/>
  <c r="C86" i="3"/>
  <c r="AG80" i="3" s="1"/>
  <c r="AN85" i="3"/>
  <c r="K80" i="3" s="1"/>
  <c r="G84" i="3" s="1"/>
  <c r="AM85" i="3"/>
  <c r="AP85" i="3" s="1"/>
  <c r="E85" i="3"/>
  <c r="C85" i="3"/>
  <c r="AN84" i="3"/>
  <c r="P82" i="3" s="1"/>
  <c r="H86" i="3" s="1"/>
  <c r="AM84" i="3"/>
  <c r="N82" i="3" s="1"/>
  <c r="J86" i="3" s="1"/>
  <c r="C84" i="3"/>
  <c r="AG81" i="3" s="1"/>
  <c r="AN83" i="3"/>
  <c r="J80" i="3" s="1"/>
  <c r="AM83" i="3"/>
  <c r="AP83" i="3" s="1"/>
  <c r="N83" i="3"/>
  <c r="K83" i="3"/>
  <c r="C83" i="3"/>
  <c r="AN82" i="3"/>
  <c r="N84" i="3" s="1"/>
  <c r="M86" i="3" s="1"/>
  <c r="AM82" i="3"/>
  <c r="P84" i="3" s="1"/>
  <c r="K86" i="3" s="1"/>
  <c r="C82" i="3"/>
  <c r="AG83" i="3" s="1"/>
  <c r="AN81" i="3"/>
  <c r="M82" i="3" s="1"/>
  <c r="H84" i="3" s="1"/>
  <c r="AM81" i="3"/>
  <c r="K82" i="3" s="1"/>
  <c r="J84" i="3" s="1"/>
  <c r="N81" i="3"/>
  <c r="H81" i="3"/>
  <c r="C81" i="3"/>
  <c r="AN80" i="3"/>
  <c r="P80" i="3" s="1"/>
  <c r="E86" i="3" s="1"/>
  <c r="AM80" i="3"/>
  <c r="N80" i="3" s="1"/>
  <c r="H80" i="3"/>
  <c r="C80" i="3"/>
  <c r="AE83" i="3" s="1"/>
  <c r="K76" i="3"/>
  <c r="C76" i="3"/>
  <c r="C75" i="3"/>
  <c r="AG73" i="3" s="1"/>
  <c r="AN74" i="3"/>
  <c r="K69" i="3" s="1"/>
  <c r="G73" i="3" s="1"/>
  <c r="AM74" i="3"/>
  <c r="AP74" i="3" s="1"/>
  <c r="E74" i="3"/>
  <c r="C74" i="3"/>
  <c r="AP73" i="3"/>
  <c r="AN73" i="3"/>
  <c r="P71" i="3" s="1"/>
  <c r="H75" i="3" s="1"/>
  <c r="AM73" i="3"/>
  <c r="N71" i="3" s="1"/>
  <c r="J75" i="3" s="1"/>
  <c r="C73" i="3"/>
  <c r="AG70" i="3" s="1"/>
  <c r="AN72" i="3"/>
  <c r="J69" i="3" s="1"/>
  <c r="AM72" i="3"/>
  <c r="H69" i="3" s="1"/>
  <c r="N72" i="3"/>
  <c r="K72" i="3"/>
  <c r="C72" i="3"/>
  <c r="AP71" i="3"/>
  <c r="AN71" i="3"/>
  <c r="N73" i="3" s="1"/>
  <c r="M75" i="3" s="1"/>
  <c r="AM71" i="3"/>
  <c r="P73" i="3" s="1"/>
  <c r="K75" i="3" s="1"/>
  <c r="C71" i="3"/>
  <c r="AG72" i="3" s="1"/>
  <c r="AN70" i="3"/>
  <c r="M71" i="3" s="1"/>
  <c r="H73" i="3" s="1"/>
  <c r="AM70" i="3"/>
  <c r="K71" i="3" s="1"/>
  <c r="J73" i="3" s="1"/>
  <c r="N70" i="3"/>
  <c r="H70" i="3"/>
  <c r="C70" i="3"/>
  <c r="AN69" i="3"/>
  <c r="P69" i="3" s="1"/>
  <c r="E75" i="3" s="1"/>
  <c r="AM69" i="3"/>
  <c r="N69" i="3" s="1"/>
  <c r="C69" i="3"/>
  <c r="AE72" i="3" s="1"/>
  <c r="G18" i="9"/>
  <c r="F26" i="9"/>
  <c r="D8" i="9"/>
  <c r="D8" i="8"/>
  <c r="E14" i="8"/>
  <c r="B66" i="5"/>
  <c r="B65" i="5"/>
  <c r="D64" i="5" s="1"/>
  <c r="B64" i="5"/>
  <c r="B63" i="5"/>
  <c r="B62" i="5"/>
  <c r="B61" i="5"/>
  <c r="B60" i="5"/>
  <c r="B59" i="5"/>
  <c r="D60" i="5" s="1"/>
  <c r="F58" i="5" s="1"/>
  <c r="B58" i="5"/>
  <c r="B57" i="5"/>
  <c r="D56" i="5" s="1"/>
  <c r="B56" i="5"/>
  <c r="B55" i="5"/>
  <c r="B54" i="5"/>
  <c r="B53" i="5"/>
  <c r="B52" i="5"/>
  <c r="B51" i="5"/>
  <c r="D52" i="5" s="1"/>
  <c r="E54" i="5" s="1"/>
  <c r="B50" i="5"/>
  <c r="B49" i="5"/>
  <c r="D48" i="5" s="1"/>
  <c r="F42" i="5" s="1"/>
  <c r="B48" i="5"/>
  <c r="B47" i="5"/>
  <c r="B46" i="5"/>
  <c r="B45" i="5"/>
  <c r="B44" i="5"/>
  <c r="B43" i="5"/>
  <c r="D44" i="5" s="1"/>
  <c r="B42" i="5"/>
  <c r="B41" i="5"/>
  <c r="D40" i="5" s="1"/>
  <c r="E38" i="5" s="1"/>
  <c r="B40" i="5"/>
  <c r="B39" i="5"/>
  <c r="B38" i="5"/>
  <c r="B37" i="5"/>
  <c r="B36" i="5"/>
  <c r="B35" i="5"/>
  <c r="D36" i="5" s="1"/>
  <c r="M91" i="3" l="1"/>
  <c r="E95" i="3" s="1"/>
  <c r="AP95" i="3"/>
  <c r="H91" i="3"/>
  <c r="AP93" i="3"/>
  <c r="AP92" i="3"/>
  <c r="AP91" i="3"/>
  <c r="M80" i="3"/>
  <c r="E84" i="3" s="1"/>
  <c r="AP84" i="3"/>
  <c r="AP82" i="3"/>
  <c r="AP81" i="3"/>
  <c r="AP80" i="3"/>
  <c r="M69" i="3"/>
  <c r="E73" i="3" s="1"/>
  <c r="AP72" i="3"/>
  <c r="AP70" i="3"/>
  <c r="AP69" i="3"/>
  <c r="AE95" i="3"/>
  <c r="AP117" i="3"/>
  <c r="AP115" i="3"/>
  <c r="AP114" i="3"/>
  <c r="AP113" i="3"/>
  <c r="M102" i="3"/>
  <c r="E106" i="3" s="1"/>
  <c r="AP105" i="3"/>
  <c r="AP103" i="3"/>
  <c r="AP102" i="3"/>
  <c r="AE106" i="3"/>
  <c r="AE102" i="3"/>
  <c r="Q119" i="3"/>
  <c r="T119" i="3"/>
  <c r="E115" i="3"/>
  <c r="V113" i="3"/>
  <c r="Q113" i="3"/>
  <c r="T117" i="3"/>
  <c r="G119" i="3"/>
  <c r="V119" i="3" s="1"/>
  <c r="T113" i="3"/>
  <c r="V117" i="3"/>
  <c r="AE115" i="3"/>
  <c r="Q117" i="3"/>
  <c r="AE114" i="3"/>
  <c r="AG117" i="3"/>
  <c r="AG115" i="3"/>
  <c r="G115" i="3"/>
  <c r="V115" i="3" s="1"/>
  <c r="AE118" i="3"/>
  <c r="AG118" i="3"/>
  <c r="AE91" i="3"/>
  <c r="Q108" i="3"/>
  <c r="T108" i="3"/>
  <c r="E104" i="3"/>
  <c r="V102" i="3"/>
  <c r="G108" i="3"/>
  <c r="V108" i="3" s="1"/>
  <c r="T102" i="3"/>
  <c r="Q102" i="3"/>
  <c r="T106" i="3"/>
  <c r="V106" i="3"/>
  <c r="AG104" i="3"/>
  <c r="AG107" i="3"/>
  <c r="AG106" i="3"/>
  <c r="AG102" i="3"/>
  <c r="Q106" i="3"/>
  <c r="G104" i="3"/>
  <c r="V104" i="3" s="1"/>
  <c r="AE107" i="3"/>
  <c r="AE103" i="3"/>
  <c r="AE73" i="3"/>
  <c r="AE69" i="3"/>
  <c r="AE84" i="3"/>
  <c r="AE80" i="3"/>
  <c r="E93" i="3"/>
  <c r="V91" i="3"/>
  <c r="G97" i="3"/>
  <c r="V97" i="3" s="1"/>
  <c r="T91" i="3"/>
  <c r="Q91" i="3"/>
  <c r="T95" i="3"/>
  <c r="Q97" i="3"/>
  <c r="T97" i="3"/>
  <c r="V95" i="3"/>
  <c r="AE93" i="3"/>
  <c r="AE96" i="3"/>
  <c r="AE94" i="3"/>
  <c r="Q95" i="3"/>
  <c r="AG95" i="3"/>
  <c r="G93" i="3"/>
  <c r="V93" i="3" s="1"/>
  <c r="AE92" i="3"/>
  <c r="AG93" i="3"/>
  <c r="T80" i="3"/>
  <c r="G86" i="3"/>
  <c r="V86" i="3" s="1"/>
  <c r="E82" i="3"/>
  <c r="V80" i="3"/>
  <c r="Q80" i="3"/>
  <c r="T84" i="3"/>
  <c r="T86" i="3"/>
  <c r="Q86" i="3"/>
  <c r="V84" i="3"/>
  <c r="AE82" i="3"/>
  <c r="AE85" i="3"/>
  <c r="AG85" i="3"/>
  <c r="Q84" i="3"/>
  <c r="G82" i="3"/>
  <c r="V82" i="3" s="1"/>
  <c r="AE81" i="3"/>
  <c r="AG84" i="3"/>
  <c r="AG82" i="3"/>
  <c r="E71" i="3"/>
  <c r="V69" i="3"/>
  <c r="T69" i="3"/>
  <c r="G75" i="3"/>
  <c r="V75" i="3" s="1"/>
  <c r="Q69" i="3"/>
  <c r="T73" i="3"/>
  <c r="Q75" i="3"/>
  <c r="T75" i="3"/>
  <c r="V73" i="3"/>
  <c r="AG71" i="3"/>
  <c r="AG74" i="3"/>
  <c r="AE71" i="3"/>
  <c r="AG69" i="3"/>
  <c r="AE74" i="3"/>
  <c r="Q73" i="3"/>
  <c r="AE70" i="3"/>
  <c r="G71" i="3"/>
  <c r="V71" i="3" s="1"/>
  <c r="AN133" i="3"/>
  <c r="AM133" i="3"/>
  <c r="M124" i="3" s="1"/>
  <c r="K133" i="3"/>
  <c r="E133" i="3"/>
  <c r="C133" i="3"/>
  <c r="AN132" i="3"/>
  <c r="S130" i="3" s="1"/>
  <c r="N132" i="3" s="1"/>
  <c r="AM132" i="3"/>
  <c r="Q130" i="3" s="1"/>
  <c r="P132" i="3" s="1"/>
  <c r="C132" i="3"/>
  <c r="AG124" i="3" s="1"/>
  <c r="AN131" i="3"/>
  <c r="Q124" i="3" s="1"/>
  <c r="G132" i="3" s="1"/>
  <c r="AM131" i="3"/>
  <c r="AP131" i="3" s="1"/>
  <c r="Q131" i="3"/>
  <c r="H131" i="3"/>
  <c r="C131" i="3"/>
  <c r="AN130" i="3"/>
  <c r="N126" i="3" s="1"/>
  <c r="J130" i="3" s="1"/>
  <c r="AM130" i="3"/>
  <c r="P126" i="3" s="1"/>
  <c r="H130" i="3" s="1"/>
  <c r="C130" i="3"/>
  <c r="AE132" i="3" s="1"/>
  <c r="AN129" i="3"/>
  <c r="M126" i="3" s="1"/>
  <c r="H128" i="3" s="1"/>
  <c r="AM129" i="3"/>
  <c r="K126" i="3" s="1"/>
  <c r="J128" i="3" s="1"/>
  <c r="N129" i="3"/>
  <c r="E129" i="3"/>
  <c r="C129" i="3"/>
  <c r="AN128" i="3"/>
  <c r="P124" i="3" s="1"/>
  <c r="E130" i="3" s="1"/>
  <c r="AM128" i="3"/>
  <c r="C128" i="3"/>
  <c r="AE125" i="3" s="1"/>
  <c r="AN127" i="3"/>
  <c r="Q128" i="3" s="1"/>
  <c r="M132" i="3" s="1"/>
  <c r="AM127" i="3"/>
  <c r="Q127" i="3"/>
  <c r="K127" i="3"/>
  <c r="C127" i="3"/>
  <c r="AN126" i="3"/>
  <c r="AM126" i="3"/>
  <c r="H124" i="3" s="1"/>
  <c r="G126" i="3" s="1"/>
  <c r="C126" i="3"/>
  <c r="AG130" i="3" s="1"/>
  <c r="AN125" i="3"/>
  <c r="P128" i="3" s="1"/>
  <c r="K130" i="3" s="1"/>
  <c r="AM125" i="3"/>
  <c r="N125" i="3"/>
  <c r="H125" i="3"/>
  <c r="C125" i="3"/>
  <c r="AN124" i="3"/>
  <c r="S126" i="3" s="1"/>
  <c r="H132" i="3" s="1"/>
  <c r="AM124" i="3"/>
  <c r="AP124" i="3" s="1"/>
  <c r="N124" i="3"/>
  <c r="K124" i="3"/>
  <c r="G128" i="3" s="1"/>
  <c r="C124" i="3"/>
  <c r="AE126" i="3" s="1"/>
  <c r="K65" i="3"/>
  <c r="C65" i="3"/>
  <c r="C64" i="3"/>
  <c r="AG62" i="3" s="1"/>
  <c r="AN63" i="3"/>
  <c r="K58" i="3" s="1"/>
  <c r="G62" i="3" s="1"/>
  <c r="AM63" i="3"/>
  <c r="M58" i="3" s="1"/>
  <c r="E62" i="3" s="1"/>
  <c r="E63" i="3"/>
  <c r="C63" i="3"/>
  <c r="AN62" i="3"/>
  <c r="P60" i="3" s="1"/>
  <c r="H64" i="3" s="1"/>
  <c r="AM62" i="3"/>
  <c r="N60" i="3" s="1"/>
  <c r="J64" i="3" s="1"/>
  <c r="C62" i="3"/>
  <c r="AG59" i="3" s="1"/>
  <c r="AN61" i="3"/>
  <c r="J58" i="3" s="1"/>
  <c r="AM61" i="3"/>
  <c r="H58" i="3" s="1"/>
  <c r="N61" i="3"/>
  <c r="K61" i="3"/>
  <c r="C61" i="3"/>
  <c r="AN60" i="3"/>
  <c r="N62" i="3" s="1"/>
  <c r="M64" i="3" s="1"/>
  <c r="AM60" i="3"/>
  <c r="P62" i="3" s="1"/>
  <c r="K64" i="3" s="1"/>
  <c r="C60" i="3"/>
  <c r="AG61" i="3" s="1"/>
  <c r="AN59" i="3"/>
  <c r="M60" i="3" s="1"/>
  <c r="H62" i="3" s="1"/>
  <c r="AM59" i="3"/>
  <c r="K60" i="3" s="1"/>
  <c r="J62" i="3" s="1"/>
  <c r="N59" i="3"/>
  <c r="H59" i="3"/>
  <c r="C59" i="3"/>
  <c r="AN58" i="3"/>
  <c r="P58" i="3" s="1"/>
  <c r="E64" i="3" s="1"/>
  <c r="AM58" i="3"/>
  <c r="N58" i="3" s="1"/>
  <c r="C58" i="3"/>
  <c r="AG63" i="3" s="1"/>
  <c r="K54" i="3"/>
  <c r="C54" i="3"/>
  <c r="C53" i="3"/>
  <c r="AE49" i="3" s="1"/>
  <c r="AN52" i="3"/>
  <c r="K47" i="3" s="1"/>
  <c r="G51" i="3" s="1"/>
  <c r="AM52" i="3"/>
  <c r="M47" i="3" s="1"/>
  <c r="E51" i="3" s="1"/>
  <c r="E52" i="3"/>
  <c r="C52" i="3"/>
  <c r="AN51" i="3"/>
  <c r="P49" i="3" s="1"/>
  <c r="H53" i="3" s="1"/>
  <c r="AM51" i="3"/>
  <c r="N49" i="3" s="1"/>
  <c r="J53" i="3" s="1"/>
  <c r="C51" i="3"/>
  <c r="AG48" i="3" s="1"/>
  <c r="AN50" i="3"/>
  <c r="J47" i="3" s="1"/>
  <c r="AM50" i="3"/>
  <c r="H47" i="3" s="1"/>
  <c r="N50" i="3"/>
  <c r="K50" i="3"/>
  <c r="C50" i="3"/>
  <c r="AN49" i="3"/>
  <c r="N51" i="3" s="1"/>
  <c r="M53" i="3" s="1"/>
  <c r="AM49" i="3"/>
  <c r="P51" i="3" s="1"/>
  <c r="K53" i="3" s="1"/>
  <c r="C49" i="3"/>
  <c r="AG50" i="3" s="1"/>
  <c r="AN48" i="3"/>
  <c r="M49" i="3" s="1"/>
  <c r="H51" i="3" s="1"/>
  <c r="AM48" i="3"/>
  <c r="K49" i="3" s="1"/>
  <c r="J51" i="3" s="1"/>
  <c r="N48" i="3"/>
  <c r="H48" i="3"/>
  <c r="C48" i="3"/>
  <c r="AN47" i="3"/>
  <c r="P47" i="3" s="1"/>
  <c r="E53" i="3" s="1"/>
  <c r="AM47" i="3"/>
  <c r="N47" i="3" s="1"/>
  <c r="C47" i="3"/>
  <c r="AE50" i="3" s="1"/>
  <c r="K43" i="3"/>
  <c r="C43" i="3"/>
  <c r="C42" i="3"/>
  <c r="AG36" i="3" s="1"/>
  <c r="AN41" i="3"/>
  <c r="K36" i="3" s="1"/>
  <c r="G40" i="3" s="1"/>
  <c r="AM41" i="3"/>
  <c r="M36" i="3" s="1"/>
  <c r="E40" i="3" s="1"/>
  <c r="E41" i="3"/>
  <c r="C41" i="3"/>
  <c r="AN40" i="3"/>
  <c r="P38" i="3" s="1"/>
  <c r="H42" i="3" s="1"/>
  <c r="AM40" i="3"/>
  <c r="N38" i="3" s="1"/>
  <c r="J42" i="3" s="1"/>
  <c r="C40" i="3"/>
  <c r="AG37" i="3" s="1"/>
  <c r="AN39" i="3"/>
  <c r="J36" i="3" s="1"/>
  <c r="AM39" i="3"/>
  <c r="H36" i="3" s="1"/>
  <c r="N39" i="3"/>
  <c r="K39" i="3"/>
  <c r="C39" i="3"/>
  <c r="AN38" i="3"/>
  <c r="N40" i="3" s="1"/>
  <c r="M42" i="3" s="1"/>
  <c r="AM38" i="3"/>
  <c r="P40" i="3" s="1"/>
  <c r="K42" i="3" s="1"/>
  <c r="C38" i="3"/>
  <c r="AG39" i="3" s="1"/>
  <c r="AN37" i="3"/>
  <c r="M38" i="3" s="1"/>
  <c r="H40" i="3" s="1"/>
  <c r="AM37" i="3"/>
  <c r="K38" i="3" s="1"/>
  <c r="J40" i="3" s="1"/>
  <c r="N37" i="3"/>
  <c r="H37" i="3"/>
  <c r="C37" i="3"/>
  <c r="AN36" i="3"/>
  <c r="P36" i="3" s="1"/>
  <c r="E42" i="3" s="1"/>
  <c r="AM36" i="3"/>
  <c r="N36" i="3" s="1"/>
  <c r="C36" i="3"/>
  <c r="AE39" i="3" s="1"/>
  <c r="K32" i="3"/>
  <c r="C32" i="3"/>
  <c r="C31" i="3"/>
  <c r="AG25" i="3" s="1"/>
  <c r="AN30" i="3"/>
  <c r="K25" i="3" s="1"/>
  <c r="G29" i="3" s="1"/>
  <c r="AM30" i="3"/>
  <c r="E30" i="3"/>
  <c r="C30" i="3"/>
  <c r="AN29" i="3"/>
  <c r="P27" i="3" s="1"/>
  <c r="H31" i="3" s="1"/>
  <c r="AM29" i="3"/>
  <c r="N27" i="3" s="1"/>
  <c r="J31" i="3" s="1"/>
  <c r="C29" i="3"/>
  <c r="AG26" i="3" s="1"/>
  <c r="AN28" i="3"/>
  <c r="J25" i="3" s="1"/>
  <c r="AM28" i="3"/>
  <c r="AP28" i="3" s="1"/>
  <c r="N28" i="3"/>
  <c r="K28" i="3"/>
  <c r="C28" i="3"/>
  <c r="AN27" i="3"/>
  <c r="N29" i="3" s="1"/>
  <c r="M31" i="3" s="1"/>
  <c r="AM27" i="3"/>
  <c r="P29" i="3" s="1"/>
  <c r="K31" i="3" s="1"/>
  <c r="C27" i="3"/>
  <c r="AG28" i="3" s="1"/>
  <c r="AN26" i="3"/>
  <c r="M27" i="3" s="1"/>
  <c r="H29" i="3" s="1"/>
  <c r="AM26" i="3"/>
  <c r="K27" i="3" s="1"/>
  <c r="J29" i="3" s="1"/>
  <c r="N26" i="3"/>
  <c r="H26" i="3"/>
  <c r="C26" i="3"/>
  <c r="AN25" i="3"/>
  <c r="P25" i="3" s="1"/>
  <c r="E31" i="3" s="1"/>
  <c r="AM25" i="3"/>
  <c r="N25" i="3" s="1"/>
  <c r="H25" i="3"/>
  <c r="C25" i="3"/>
  <c r="AE28" i="3" s="1"/>
  <c r="K21" i="3"/>
  <c r="C21" i="3"/>
  <c r="C20" i="3"/>
  <c r="AG14" i="3" s="1"/>
  <c r="AN19" i="3"/>
  <c r="K14" i="3" s="1"/>
  <c r="G18" i="3" s="1"/>
  <c r="AM19" i="3"/>
  <c r="AP19" i="3" s="1"/>
  <c r="E19" i="3"/>
  <c r="C19" i="3"/>
  <c r="AN18" i="3"/>
  <c r="P16" i="3" s="1"/>
  <c r="H20" i="3" s="1"/>
  <c r="AM18" i="3"/>
  <c r="N16" i="3" s="1"/>
  <c r="J20" i="3" s="1"/>
  <c r="C18" i="3"/>
  <c r="AG15" i="3" s="1"/>
  <c r="AN17" i="3"/>
  <c r="J14" i="3" s="1"/>
  <c r="AM17" i="3"/>
  <c r="H14" i="3" s="1"/>
  <c r="N17" i="3"/>
  <c r="K17" i="3"/>
  <c r="C17" i="3"/>
  <c r="AN16" i="3"/>
  <c r="N18" i="3" s="1"/>
  <c r="M20" i="3" s="1"/>
  <c r="AM16" i="3"/>
  <c r="P18" i="3" s="1"/>
  <c r="K20" i="3" s="1"/>
  <c r="C16" i="3"/>
  <c r="AG17" i="3" s="1"/>
  <c r="AN15" i="3"/>
  <c r="M16" i="3" s="1"/>
  <c r="H18" i="3" s="1"/>
  <c r="AM15" i="3"/>
  <c r="K16" i="3" s="1"/>
  <c r="J18" i="3" s="1"/>
  <c r="N15" i="3"/>
  <c r="H15" i="3"/>
  <c r="C15" i="3"/>
  <c r="AN14" i="3"/>
  <c r="P14" i="3" s="1"/>
  <c r="E20" i="3" s="1"/>
  <c r="AM14" i="3"/>
  <c r="N14" i="3" s="1"/>
  <c r="C14" i="3"/>
  <c r="AG19" i="3" s="1"/>
  <c r="K32" i="7"/>
  <c r="C32" i="7"/>
  <c r="C31" i="7"/>
  <c r="AE27" i="7" s="1"/>
  <c r="AN30" i="7"/>
  <c r="K25" i="7" s="1"/>
  <c r="G29" i="7" s="1"/>
  <c r="AM30" i="7"/>
  <c r="AP30" i="7" s="1"/>
  <c r="E30" i="7"/>
  <c r="C30" i="7"/>
  <c r="AN29" i="7"/>
  <c r="P27" i="7" s="1"/>
  <c r="H31" i="7" s="1"/>
  <c r="AM29" i="7"/>
  <c r="N27" i="7" s="1"/>
  <c r="J31" i="7" s="1"/>
  <c r="C29" i="7"/>
  <c r="AG26" i="7" s="1"/>
  <c r="AN28" i="7"/>
  <c r="J25" i="7" s="1"/>
  <c r="AM28" i="7"/>
  <c r="H25" i="7" s="1"/>
  <c r="N28" i="7"/>
  <c r="K28" i="7"/>
  <c r="C28" i="7"/>
  <c r="AN27" i="7"/>
  <c r="N29" i="7" s="1"/>
  <c r="M31" i="7" s="1"/>
  <c r="AM27" i="7"/>
  <c r="P29" i="7" s="1"/>
  <c r="K31" i="7" s="1"/>
  <c r="C27" i="7"/>
  <c r="AG28" i="7" s="1"/>
  <c r="AN26" i="7"/>
  <c r="M27" i="7" s="1"/>
  <c r="H29" i="7" s="1"/>
  <c r="AM26" i="7"/>
  <c r="K27" i="7" s="1"/>
  <c r="J29" i="7" s="1"/>
  <c r="N26" i="7"/>
  <c r="H26" i="7"/>
  <c r="C26" i="7"/>
  <c r="AN25" i="7"/>
  <c r="P25" i="7" s="1"/>
  <c r="E31" i="7" s="1"/>
  <c r="AM25" i="7"/>
  <c r="N25" i="7" s="1"/>
  <c r="C25" i="7"/>
  <c r="AE28" i="7" s="1"/>
  <c r="K21" i="7"/>
  <c r="C21" i="7"/>
  <c r="C20" i="7"/>
  <c r="AE16" i="7" s="1"/>
  <c r="AN19" i="7"/>
  <c r="K14" i="7" s="1"/>
  <c r="G18" i="7" s="1"/>
  <c r="AM19" i="7"/>
  <c r="M14" i="7" s="1"/>
  <c r="E18" i="7" s="1"/>
  <c r="E19" i="7"/>
  <c r="C19" i="7"/>
  <c r="AN18" i="7"/>
  <c r="P16" i="7" s="1"/>
  <c r="H20" i="7" s="1"/>
  <c r="AM18" i="7"/>
  <c r="N16" i="7" s="1"/>
  <c r="J20" i="7" s="1"/>
  <c r="C18" i="7"/>
  <c r="AG15" i="7" s="1"/>
  <c r="AN17" i="7"/>
  <c r="J14" i="7" s="1"/>
  <c r="AM17" i="7"/>
  <c r="H14" i="7" s="1"/>
  <c r="N17" i="7"/>
  <c r="K17" i="7"/>
  <c r="C17" i="7"/>
  <c r="AN16" i="7"/>
  <c r="N18" i="7" s="1"/>
  <c r="M20" i="7" s="1"/>
  <c r="AM16" i="7"/>
  <c r="P18" i="7" s="1"/>
  <c r="K20" i="7" s="1"/>
  <c r="C16" i="7"/>
  <c r="AG17" i="7" s="1"/>
  <c r="AN15" i="7"/>
  <c r="M16" i="7" s="1"/>
  <c r="H18" i="7" s="1"/>
  <c r="AM15" i="7"/>
  <c r="K16" i="7" s="1"/>
  <c r="J18" i="7" s="1"/>
  <c r="N15" i="7"/>
  <c r="H15" i="7"/>
  <c r="C15" i="7"/>
  <c r="AN14" i="7"/>
  <c r="P14" i="7" s="1"/>
  <c r="E20" i="7" s="1"/>
  <c r="AM14" i="7"/>
  <c r="N14" i="7" s="1"/>
  <c r="C14" i="7"/>
  <c r="AG19" i="7" s="1"/>
  <c r="AP30" i="3" l="1"/>
  <c r="AP18" i="3"/>
  <c r="AP16" i="3"/>
  <c r="AP41" i="3"/>
  <c r="T115" i="3"/>
  <c r="Q115" i="3"/>
  <c r="T104" i="3"/>
  <c r="Q104" i="3"/>
  <c r="T93" i="3"/>
  <c r="Q93" i="3"/>
  <c r="T82" i="3"/>
  <c r="Q82" i="3"/>
  <c r="T71" i="3"/>
  <c r="Q71" i="3"/>
  <c r="AG127" i="3"/>
  <c r="AP127" i="3"/>
  <c r="AP125" i="3"/>
  <c r="S128" i="3"/>
  <c r="K132" i="3" s="1"/>
  <c r="S124" i="3"/>
  <c r="E132" i="3" s="1"/>
  <c r="AP128" i="3"/>
  <c r="AE127" i="3"/>
  <c r="AG128" i="3"/>
  <c r="AE131" i="3"/>
  <c r="AG132" i="3"/>
  <c r="AP26" i="7"/>
  <c r="AE29" i="7"/>
  <c r="M25" i="3"/>
  <c r="E29" i="3" s="1"/>
  <c r="T29" i="3" s="1"/>
  <c r="AP29" i="3"/>
  <c r="AP27" i="3"/>
  <c r="AP26" i="3"/>
  <c r="V29" i="3"/>
  <c r="AP25" i="3"/>
  <c r="M14" i="3"/>
  <c r="E18" i="3" s="1"/>
  <c r="T18" i="3" s="1"/>
  <c r="AP17" i="3"/>
  <c r="AP15" i="3"/>
  <c r="AP14" i="3"/>
  <c r="AP63" i="3"/>
  <c r="AP62" i="3"/>
  <c r="AP61" i="3"/>
  <c r="AP60" i="3"/>
  <c r="AP59" i="3"/>
  <c r="AP58" i="3"/>
  <c r="AP52" i="3"/>
  <c r="AP51" i="3"/>
  <c r="AP50" i="3"/>
  <c r="AP49" i="3"/>
  <c r="AP48" i="3"/>
  <c r="AP47" i="3"/>
  <c r="AP40" i="3"/>
  <c r="AP39" i="3"/>
  <c r="AP38" i="3"/>
  <c r="AP37" i="3"/>
  <c r="AP36" i="3"/>
  <c r="AP133" i="3"/>
  <c r="AP132" i="3"/>
  <c r="AP130" i="3"/>
  <c r="Y126" i="3"/>
  <c r="AP129" i="3"/>
  <c r="AP126" i="3"/>
  <c r="J124" i="3"/>
  <c r="E126" i="3" s="1"/>
  <c r="W126" i="3" s="1"/>
  <c r="W124" i="3"/>
  <c r="N128" i="3"/>
  <c r="M130" i="3" s="1"/>
  <c r="Q126" i="3"/>
  <c r="J132" i="3" s="1"/>
  <c r="Y132" i="3" s="1"/>
  <c r="AG125" i="3"/>
  <c r="AG129" i="3"/>
  <c r="AE133" i="3"/>
  <c r="AE129" i="3"/>
  <c r="AE124" i="3"/>
  <c r="AE62" i="3"/>
  <c r="AE58" i="3"/>
  <c r="AE51" i="3"/>
  <c r="AE47" i="3"/>
  <c r="T132" i="3"/>
  <c r="E128" i="3"/>
  <c r="Y124" i="3"/>
  <c r="W130" i="3"/>
  <c r="T130" i="3"/>
  <c r="T124" i="3"/>
  <c r="AG133" i="3"/>
  <c r="AG126" i="3"/>
  <c r="AE128" i="3"/>
  <c r="W132" i="3"/>
  <c r="G130" i="3"/>
  <c r="AG131" i="3"/>
  <c r="AE130" i="3"/>
  <c r="G64" i="3"/>
  <c r="V64" i="3" s="1"/>
  <c r="T58" i="3"/>
  <c r="T64" i="3"/>
  <c r="Q64" i="3"/>
  <c r="Q58" i="3"/>
  <c r="T62" i="3"/>
  <c r="V58" i="3"/>
  <c r="E60" i="3"/>
  <c r="V62" i="3"/>
  <c r="AE60" i="3"/>
  <c r="AG58" i="3"/>
  <c r="AE61" i="3"/>
  <c r="Q62" i="3"/>
  <c r="AE59" i="3"/>
  <c r="AG60" i="3"/>
  <c r="G60" i="3"/>
  <c r="V60" i="3" s="1"/>
  <c r="AE63" i="3"/>
  <c r="AE18" i="3"/>
  <c r="AE25" i="3"/>
  <c r="AE40" i="3"/>
  <c r="AE29" i="3"/>
  <c r="AE36" i="3"/>
  <c r="AE14" i="3"/>
  <c r="T47" i="3"/>
  <c r="G53" i="3"/>
  <c r="V53" i="3" s="1"/>
  <c r="T53" i="3"/>
  <c r="Q53" i="3"/>
  <c r="Q47" i="3"/>
  <c r="T51" i="3"/>
  <c r="V47" i="3"/>
  <c r="E49" i="3"/>
  <c r="V51" i="3"/>
  <c r="AG52" i="3"/>
  <c r="AG51" i="3"/>
  <c r="AG49" i="3"/>
  <c r="Q51" i="3"/>
  <c r="AG47" i="3"/>
  <c r="G49" i="3"/>
  <c r="V49" i="3" s="1"/>
  <c r="AE48" i="3"/>
  <c r="AE52" i="3"/>
  <c r="T36" i="3"/>
  <c r="G42" i="3"/>
  <c r="V42" i="3" s="1"/>
  <c r="T42" i="3"/>
  <c r="Q42" i="3"/>
  <c r="E38" i="3"/>
  <c r="V36" i="3"/>
  <c r="Q36" i="3"/>
  <c r="T40" i="3"/>
  <c r="V40" i="3"/>
  <c r="AG38" i="3"/>
  <c r="AG41" i="3"/>
  <c r="AE38" i="3"/>
  <c r="G38" i="3"/>
  <c r="V38" i="3" s="1"/>
  <c r="AE41" i="3"/>
  <c r="Q40" i="3"/>
  <c r="AG40" i="3"/>
  <c r="AE37" i="3"/>
  <c r="G31" i="3"/>
  <c r="V31" i="3" s="1"/>
  <c r="T25" i="3"/>
  <c r="E27" i="3"/>
  <c r="Q31" i="3"/>
  <c r="T31" i="3"/>
  <c r="Q25" i="3"/>
  <c r="G27" i="3"/>
  <c r="V27" i="3" s="1"/>
  <c r="AG30" i="3"/>
  <c r="AE27" i="3"/>
  <c r="AE30" i="3"/>
  <c r="AG29" i="3"/>
  <c r="AG27" i="3"/>
  <c r="AE26" i="3"/>
  <c r="Q20" i="3"/>
  <c r="T20" i="3"/>
  <c r="Q14" i="3"/>
  <c r="G20" i="3"/>
  <c r="V20" i="3" s="1"/>
  <c r="T14" i="3"/>
  <c r="E16" i="3"/>
  <c r="V18" i="3"/>
  <c r="AE16" i="3"/>
  <c r="AG18" i="3"/>
  <c r="AG16" i="3"/>
  <c r="G16" i="3"/>
  <c r="V16" i="3" s="1"/>
  <c r="AE17" i="3"/>
  <c r="AE15" i="3"/>
  <c r="AE19" i="3"/>
  <c r="M25" i="7"/>
  <c r="E29" i="7" s="1"/>
  <c r="T29" i="7" s="1"/>
  <c r="AP29" i="7"/>
  <c r="AP28" i="7"/>
  <c r="AP27" i="7"/>
  <c r="AP25" i="7"/>
  <c r="AP19" i="7"/>
  <c r="AP18" i="7"/>
  <c r="AP16" i="7"/>
  <c r="AP17" i="7"/>
  <c r="AP15" i="7"/>
  <c r="AP14" i="7"/>
  <c r="AE25" i="7"/>
  <c r="AE18" i="7"/>
  <c r="AE14" i="7"/>
  <c r="T25" i="7"/>
  <c r="G31" i="7"/>
  <c r="V31" i="7" s="1"/>
  <c r="Q31" i="7"/>
  <c r="T31" i="7"/>
  <c r="E27" i="7"/>
  <c r="Q25" i="7"/>
  <c r="V29" i="7"/>
  <c r="AG25" i="7"/>
  <c r="G27" i="7"/>
  <c r="V27" i="7" s="1"/>
  <c r="AE30" i="7"/>
  <c r="AG30" i="7"/>
  <c r="AG29" i="7"/>
  <c r="AE26" i="7"/>
  <c r="AG27" i="7"/>
  <c r="E16" i="7"/>
  <c r="V14" i="7"/>
  <c r="Q14" i="7"/>
  <c r="Q18" i="7"/>
  <c r="G20" i="7"/>
  <c r="V20" i="7" s="1"/>
  <c r="T14" i="7"/>
  <c r="T20" i="7"/>
  <c r="Q20" i="7"/>
  <c r="V18" i="7"/>
  <c r="AG18" i="7"/>
  <c r="AG14" i="7"/>
  <c r="AE17" i="7"/>
  <c r="AE15" i="7"/>
  <c r="T18" i="7"/>
  <c r="AG16" i="7"/>
  <c r="G16" i="7"/>
  <c r="V16" i="7" s="1"/>
  <c r="AE19" i="7"/>
  <c r="B34" i="9"/>
  <c r="B33" i="9"/>
  <c r="D32" i="9" s="1"/>
  <c r="E30" i="9" s="1"/>
  <c r="B32" i="9"/>
  <c r="B31" i="9"/>
  <c r="B30" i="9"/>
  <c r="B29" i="9"/>
  <c r="B28" i="9"/>
  <c r="B27" i="9"/>
  <c r="D28" i="9" s="1"/>
  <c r="B26" i="9"/>
  <c r="B25" i="9"/>
  <c r="D24" i="9" s="1"/>
  <c r="B24" i="9"/>
  <c r="B23" i="9"/>
  <c r="B22" i="9"/>
  <c r="B21" i="9"/>
  <c r="B20" i="9"/>
  <c r="B19" i="9"/>
  <c r="D20" i="9" s="1"/>
  <c r="E22" i="9" s="1"/>
  <c r="B18" i="9"/>
  <c r="B17" i="9"/>
  <c r="D16" i="9" s="1"/>
  <c r="E14" i="9" s="1"/>
  <c r="B16" i="9"/>
  <c r="B15" i="9"/>
  <c r="B14" i="9"/>
  <c r="B13" i="9"/>
  <c r="B12" i="9"/>
  <c r="B11" i="9"/>
  <c r="D12" i="9" s="1"/>
  <c r="B10" i="9"/>
  <c r="B9" i="9"/>
  <c r="B8" i="9"/>
  <c r="B7" i="9"/>
  <c r="B6" i="9"/>
  <c r="B5" i="9"/>
  <c r="B4" i="9"/>
  <c r="B3" i="9"/>
  <c r="D4" i="9" s="1"/>
  <c r="E6" i="9" s="1"/>
  <c r="F10" i="9" s="1"/>
  <c r="B18" i="8"/>
  <c r="B17" i="8"/>
  <c r="D16" i="8" s="1"/>
  <c r="B16" i="8"/>
  <c r="B15" i="8"/>
  <c r="B14" i="8"/>
  <c r="B13" i="8"/>
  <c r="B12" i="8"/>
  <c r="B11" i="8"/>
  <c r="D12" i="8" s="1"/>
  <c r="B10" i="8"/>
  <c r="B9" i="8"/>
  <c r="B8" i="8"/>
  <c r="B7" i="8"/>
  <c r="B6" i="8"/>
  <c r="B5" i="8"/>
  <c r="B4" i="8"/>
  <c r="B3" i="8"/>
  <c r="D4" i="8" s="1"/>
  <c r="E6" i="8" s="1"/>
  <c r="F10" i="8" s="1"/>
  <c r="B34" i="5"/>
  <c r="B33" i="5"/>
  <c r="D32" i="5" s="1"/>
  <c r="E30" i="5" s="1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F26" i="5" s="1"/>
  <c r="B18" i="5"/>
  <c r="B17" i="5"/>
  <c r="D16" i="5" s="1"/>
  <c r="B16" i="5"/>
  <c r="B15" i="5"/>
  <c r="B14" i="5"/>
  <c r="B13" i="5"/>
  <c r="B12" i="5"/>
  <c r="B11" i="5"/>
  <c r="D12" i="5" s="1"/>
  <c r="B10" i="5"/>
  <c r="B9" i="5"/>
  <c r="D8" i="5" s="1"/>
  <c r="B8" i="5"/>
  <c r="B7" i="5"/>
  <c r="B6" i="5"/>
  <c r="B5" i="5"/>
  <c r="B4" i="5"/>
  <c r="B3" i="5"/>
  <c r="D4" i="5" s="1"/>
  <c r="E6" i="5" s="1"/>
  <c r="F10" i="5" s="1"/>
  <c r="G18" i="5" s="1"/>
  <c r="B34" i="4"/>
  <c r="B33" i="4"/>
  <c r="D32" i="4" s="1"/>
  <c r="E30" i="4" s="1"/>
  <c r="F26" i="4" s="1"/>
  <c r="B32" i="4"/>
  <c r="B31" i="4"/>
  <c r="B30" i="4"/>
  <c r="B29" i="4"/>
  <c r="B28" i="4"/>
  <c r="B27" i="4"/>
  <c r="D28" i="4" s="1"/>
  <c r="B26" i="4"/>
  <c r="B25" i="4"/>
  <c r="B24" i="4"/>
  <c r="B23" i="4"/>
  <c r="B22" i="4"/>
  <c r="B21" i="4"/>
  <c r="B20" i="4"/>
  <c r="B19" i="4"/>
  <c r="D20" i="4" s="1"/>
  <c r="B18" i="4"/>
  <c r="B17" i="4"/>
  <c r="D16" i="4" s="1"/>
  <c r="B16" i="4"/>
  <c r="B15" i="4"/>
  <c r="B14" i="4"/>
  <c r="B13" i="4"/>
  <c r="B12" i="4"/>
  <c r="B11" i="4"/>
  <c r="D12" i="4" s="1"/>
  <c r="B10" i="4"/>
  <c r="B9" i="4"/>
  <c r="B8" i="4"/>
  <c r="B7" i="4"/>
  <c r="B6" i="4"/>
  <c r="B5" i="4"/>
  <c r="B4" i="4"/>
  <c r="B3" i="4"/>
  <c r="D4" i="4" s="1"/>
  <c r="E6" i="4" s="1"/>
  <c r="F10" i="4" s="1"/>
  <c r="G18" i="4" s="1"/>
  <c r="C10" i="7"/>
  <c r="C9" i="7"/>
  <c r="AG7" i="7" s="1"/>
  <c r="C8" i="7"/>
  <c r="C7" i="7"/>
  <c r="AG4" i="7" s="1"/>
  <c r="C6" i="7"/>
  <c r="C5" i="7"/>
  <c r="AG6" i="7" s="1"/>
  <c r="C4" i="7"/>
  <c r="C3" i="7"/>
  <c r="AE6" i="7" s="1"/>
  <c r="C45" i="7"/>
  <c r="C44" i="7"/>
  <c r="AG36" i="7" s="1"/>
  <c r="C43" i="7"/>
  <c r="C42" i="7"/>
  <c r="AG40" i="7" s="1"/>
  <c r="C41" i="7"/>
  <c r="C40" i="7"/>
  <c r="AE45" i="7" s="1"/>
  <c r="C39" i="7"/>
  <c r="C38" i="7"/>
  <c r="AG38" i="7" s="1"/>
  <c r="C36" i="7"/>
  <c r="AE38" i="7" s="1"/>
  <c r="C37" i="7"/>
  <c r="K10" i="7"/>
  <c r="AN8" i="7"/>
  <c r="K3" i="7" s="1"/>
  <c r="G7" i="7" s="1"/>
  <c r="AM8" i="7"/>
  <c r="M3" i="7" s="1"/>
  <c r="AN7" i="7"/>
  <c r="P5" i="7" s="1"/>
  <c r="H9" i="7" s="1"/>
  <c r="AM7" i="7"/>
  <c r="N5" i="7" s="1"/>
  <c r="J9" i="7" s="1"/>
  <c r="E8" i="7"/>
  <c r="AN6" i="7"/>
  <c r="J3" i="7" s="1"/>
  <c r="E5" i="7" s="1"/>
  <c r="AM6" i="7"/>
  <c r="H3" i="7" s="1"/>
  <c r="G5" i="7" s="1"/>
  <c r="AN5" i="7"/>
  <c r="N7" i="7" s="1"/>
  <c r="M9" i="7" s="1"/>
  <c r="AM5" i="7"/>
  <c r="AP5" i="7" s="1"/>
  <c r="N6" i="7"/>
  <c r="K6" i="7"/>
  <c r="AN4" i="7"/>
  <c r="M5" i="7" s="1"/>
  <c r="H7" i="7" s="1"/>
  <c r="AM4" i="7"/>
  <c r="K5" i="7" s="1"/>
  <c r="J7" i="7" s="1"/>
  <c r="AN3" i="7"/>
  <c r="P3" i="7" s="1"/>
  <c r="E9" i="7" s="1"/>
  <c r="AM3" i="7"/>
  <c r="N3" i="7" s="1"/>
  <c r="N4" i="7"/>
  <c r="H4" i="7"/>
  <c r="AN45" i="7"/>
  <c r="K36" i="7" s="1"/>
  <c r="G40" i="7" s="1"/>
  <c r="AM45" i="7"/>
  <c r="M36" i="7" s="1"/>
  <c r="E40" i="7" s="1"/>
  <c r="AN44" i="7"/>
  <c r="S42" i="7" s="1"/>
  <c r="N44" i="7" s="1"/>
  <c r="AM44" i="7"/>
  <c r="Q42" i="7" s="1"/>
  <c r="P44" i="7" s="1"/>
  <c r="K45" i="7"/>
  <c r="E45" i="7"/>
  <c r="AN43" i="7"/>
  <c r="Q36" i="7" s="1"/>
  <c r="G44" i="7" s="1"/>
  <c r="AM43" i="7"/>
  <c r="S36" i="7" s="1"/>
  <c r="E44" i="7" s="1"/>
  <c r="AN42" i="7"/>
  <c r="N38" i="7" s="1"/>
  <c r="J42" i="7" s="1"/>
  <c r="AM42" i="7"/>
  <c r="P38" i="7" s="1"/>
  <c r="H42" i="7" s="1"/>
  <c r="Q43" i="7"/>
  <c r="H43" i="7"/>
  <c r="AN41" i="7"/>
  <c r="M38" i="7" s="1"/>
  <c r="H40" i="7" s="1"/>
  <c r="AM41" i="7"/>
  <c r="AP41" i="7" s="1"/>
  <c r="AN40" i="7"/>
  <c r="P36" i="7" s="1"/>
  <c r="E42" i="7" s="1"/>
  <c r="AM40" i="7"/>
  <c r="N36" i="7" s="1"/>
  <c r="G42" i="7" s="1"/>
  <c r="N41" i="7"/>
  <c r="E41" i="7"/>
  <c r="AN39" i="7"/>
  <c r="Q40" i="7" s="1"/>
  <c r="M44" i="7" s="1"/>
  <c r="AM39" i="7"/>
  <c r="AP39" i="7" s="1"/>
  <c r="AN38" i="7"/>
  <c r="J36" i="7" s="1"/>
  <c r="AM38" i="7"/>
  <c r="H36" i="7" s="1"/>
  <c r="G38" i="7" s="1"/>
  <c r="Q39" i="7"/>
  <c r="K39" i="7"/>
  <c r="AN37" i="7"/>
  <c r="P40" i="7" s="1"/>
  <c r="K42" i="7" s="1"/>
  <c r="AM37" i="7"/>
  <c r="AP37" i="7" s="1"/>
  <c r="AN36" i="7"/>
  <c r="S38" i="7" s="1"/>
  <c r="H44" i="7" s="1"/>
  <c r="AM36" i="7"/>
  <c r="Q38" i="7" s="1"/>
  <c r="J44" i="7" s="1"/>
  <c r="N37" i="7"/>
  <c r="H37" i="7"/>
  <c r="C10" i="3"/>
  <c r="C9" i="3"/>
  <c r="AG7" i="3" s="1"/>
  <c r="C8" i="3"/>
  <c r="C7" i="3"/>
  <c r="AE8" i="3" s="1"/>
  <c r="C6" i="3"/>
  <c r="C5" i="3"/>
  <c r="AG6" i="3" s="1"/>
  <c r="C4" i="3"/>
  <c r="C3" i="3"/>
  <c r="AE6" i="3" s="1"/>
  <c r="K10" i="3"/>
  <c r="AN8" i="3"/>
  <c r="K3" i="3" s="1"/>
  <c r="G7" i="3" s="1"/>
  <c r="AM8" i="3"/>
  <c r="AN7" i="3"/>
  <c r="P5" i="3" s="1"/>
  <c r="H9" i="3" s="1"/>
  <c r="AM7" i="3"/>
  <c r="E8" i="3"/>
  <c r="AN6" i="3"/>
  <c r="J3" i="3" s="1"/>
  <c r="E5" i="3" s="1"/>
  <c r="AM6" i="3"/>
  <c r="AN5" i="3"/>
  <c r="N7" i="3" s="1"/>
  <c r="M9" i="3" s="1"/>
  <c r="AM5" i="3"/>
  <c r="N6" i="3"/>
  <c r="K6" i="3"/>
  <c r="AN4" i="3"/>
  <c r="M5" i="3" s="1"/>
  <c r="H7" i="3" s="1"/>
  <c r="AM4" i="3"/>
  <c r="AN3" i="3"/>
  <c r="P3" i="3" s="1"/>
  <c r="E9" i="3" s="1"/>
  <c r="AM3" i="3"/>
  <c r="N4" i="3"/>
  <c r="H4" i="3"/>
  <c r="Q18" i="3" l="1"/>
  <c r="V14" i="3"/>
  <c r="AP6" i="3"/>
  <c r="Y128" i="3"/>
  <c r="T126" i="3"/>
  <c r="V25" i="3"/>
  <c r="Q29" i="3"/>
  <c r="V25" i="7"/>
  <c r="Q29" i="7"/>
  <c r="Y130" i="3"/>
  <c r="W128" i="3"/>
  <c r="T128" i="3"/>
  <c r="T60" i="3"/>
  <c r="Q60" i="3"/>
  <c r="T49" i="3"/>
  <c r="Q49" i="3"/>
  <c r="T38" i="3"/>
  <c r="Q38" i="3"/>
  <c r="T27" i="3"/>
  <c r="Q27" i="3"/>
  <c r="T16" i="3"/>
  <c r="Q16" i="3"/>
  <c r="T27" i="7"/>
  <c r="Q27" i="7"/>
  <c r="T16" i="7"/>
  <c r="Q16" i="7"/>
  <c r="AG5" i="7"/>
  <c r="S40" i="7"/>
  <c r="K44" i="7" s="1"/>
  <c r="W44" i="7" s="1"/>
  <c r="AG3" i="7"/>
  <c r="AE5" i="7"/>
  <c r="N40" i="7"/>
  <c r="M42" i="7" s="1"/>
  <c r="Y42" i="7" s="1"/>
  <c r="AE36" i="7"/>
  <c r="AE8" i="7"/>
  <c r="AG45" i="7"/>
  <c r="AG3" i="3"/>
  <c r="AE37" i="7"/>
  <c r="AG39" i="7"/>
  <c r="AE40" i="7"/>
  <c r="AG44" i="7"/>
  <c r="AE7" i="7"/>
  <c r="AP7" i="7"/>
  <c r="AP8" i="7"/>
  <c r="AP6" i="7"/>
  <c r="K38" i="7"/>
  <c r="J40" i="7" s="1"/>
  <c r="Y40" i="7" s="1"/>
  <c r="AP45" i="7"/>
  <c r="AP44" i="7"/>
  <c r="AP43" i="7"/>
  <c r="AP42" i="7"/>
  <c r="AP40" i="7"/>
  <c r="AP38" i="7"/>
  <c r="P7" i="7"/>
  <c r="K9" i="7" s="1"/>
  <c r="Q9" i="7" s="1"/>
  <c r="AP4" i="7"/>
  <c r="V5" i="7"/>
  <c r="AP3" i="7"/>
  <c r="AP36" i="7"/>
  <c r="AE43" i="7"/>
  <c r="AG37" i="7"/>
  <c r="AE42" i="7"/>
  <c r="AG42" i="7"/>
  <c r="AE44" i="7"/>
  <c r="AE41" i="7"/>
  <c r="AG43" i="7"/>
  <c r="E7" i="7"/>
  <c r="V3" i="7"/>
  <c r="Q3" i="7"/>
  <c r="W42" i="7"/>
  <c r="T42" i="7"/>
  <c r="T3" i="7"/>
  <c r="G9" i="7"/>
  <c r="V9" i="7" s="1"/>
  <c r="Y38" i="7"/>
  <c r="T5" i="7"/>
  <c r="Q5" i="7"/>
  <c r="Y36" i="7"/>
  <c r="Y44" i="7"/>
  <c r="AE3" i="7"/>
  <c r="AG8" i="7"/>
  <c r="T36" i="7"/>
  <c r="E38" i="7"/>
  <c r="AE39" i="7"/>
  <c r="AE4" i="7"/>
  <c r="W36" i="7"/>
  <c r="AG41" i="7"/>
  <c r="AP4" i="3"/>
  <c r="K5" i="3"/>
  <c r="J7" i="3" s="1"/>
  <c r="AE5" i="3"/>
  <c r="AP7" i="3"/>
  <c r="AG5" i="3"/>
  <c r="AP5" i="3"/>
  <c r="H3" i="3"/>
  <c r="G5" i="3" s="1"/>
  <c r="V5" i="3" s="1"/>
  <c r="AP3" i="3"/>
  <c r="AP8" i="3"/>
  <c r="N5" i="3"/>
  <c r="J9" i="3" s="1"/>
  <c r="P7" i="3"/>
  <c r="K9" i="3" s="1"/>
  <c r="T9" i="3" s="1"/>
  <c r="AE7" i="3"/>
  <c r="AG4" i="3"/>
  <c r="AE3" i="3"/>
  <c r="AG8" i="3"/>
  <c r="M3" i="3"/>
  <c r="AE4" i="3"/>
  <c r="N3" i="3"/>
  <c r="T44" i="7" l="1"/>
  <c r="T40" i="7"/>
  <c r="W40" i="7"/>
  <c r="T9" i="7"/>
  <c r="V7" i="7"/>
  <c r="W38" i="7"/>
  <c r="T38" i="7"/>
  <c r="Q7" i="7"/>
  <c r="T7" i="7"/>
  <c r="Q3" i="3"/>
  <c r="T5" i="3"/>
  <c r="V7" i="3"/>
  <c r="Q5" i="3"/>
  <c r="Q9" i="3"/>
  <c r="G9" i="3"/>
  <c r="V9" i="3" s="1"/>
  <c r="T3" i="3"/>
  <c r="E7" i="3"/>
  <c r="V3" i="3"/>
  <c r="T7" i="3" l="1"/>
  <c r="Q7" i="3"/>
</calcChain>
</file>

<file path=xl/sharedStrings.xml><?xml version="1.0" encoding="utf-8"?>
<sst xmlns="http://schemas.openxmlformats.org/spreadsheetml/2006/main" count="1632" uniqueCount="206">
  <si>
    <t>poř.číslo</t>
  </si>
  <si>
    <t>ID hráče</t>
  </si>
  <si>
    <t>příjmení</t>
  </si>
  <si>
    <t>jméno</t>
  </si>
  <si>
    <t>rok narození</t>
  </si>
  <si>
    <t>Okres</t>
  </si>
  <si>
    <t>oddíl</t>
  </si>
  <si>
    <t>žebříček</t>
  </si>
  <si>
    <t>kraj</t>
  </si>
  <si>
    <t>Skupina</t>
  </si>
  <si>
    <t>Body</t>
  </si>
  <si>
    <t>Skóre</t>
  </si>
  <si>
    <t>Pořadí</t>
  </si>
  <si>
    <t>-</t>
  </si>
  <si>
    <t>1. set</t>
  </si>
  <si>
    <t>2. set</t>
  </si>
  <si>
    <t>3. set</t>
  </si>
  <si>
    <t>4. set</t>
  </si>
  <si>
    <t>5. set</t>
  </si>
  <si>
    <t>skóre</t>
  </si>
  <si>
    <t>kontrola</t>
  </si>
  <si>
    <t>VčBTM</t>
  </si>
  <si>
    <t>FINÁLE</t>
  </si>
  <si>
    <t>ÚTĚCHA</t>
  </si>
  <si>
    <t>body</t>
  </si>
  <si>
    <t>TU</t>
  </si>
  <si>
    <t>TJ Tatran Hostinné</t>
  </si>
  <si>
    <t>Zilvarová</t>
  </si>
  <si>
    <t>RK</t>
  </si>
  <si>
    <t>SK Dobré</t>
  </si>
  <si>
    <t>Veronika</t>
  </si>
  <si>
    <t>HK</t>
  </si>
  <si>
    <t>Montas Hradec Králové</t>
  </si>
  <si>
    <t>SY</t>
  </si>
  <si>
    <t>TJ Borová</t>
  </si>
  <si>
    <t>Karolína</t>
  </si>
  <si>
    <t>Jehličková</t>
  </si>
  <si>
    <t>Natálie</t>
  </si>
  <si>
    <t>CR</t>
  </si>
  <si>
    <t>Sokol Chrudim</t>
  </si>
  <si>
    <t>Laura</t>
  </si>
  <si>
    <t>PA</t>
  </si>
  <si>
    <t>Lucie</t>
  </si>
  <si>
    <t>Frisová</t>
  </si>
  <si>
    <t>NA</t>
  </si>
  <si>
    <t>Jiskra Jaroměř</t>
  </si>
  <si>
    <t>KST Holice</t>
  </si>
  <si>
    <t>Adéla</t>
  </si>
  <si>
    <t>Sokol Jaroměř-Josefov 2</t>
  </si>
  <si>
    <t>Koubková</t>
  </si>
  <si>
    <t>Luciana</t>
  </si>
  <si>
    <t>5</t>
  </si>
  <si>
    <t>2</t>
  </si>
  <si>
    <t>8</t>
  </si>
  <si>
    <t>-6</t>
  </si>
  <si>
    <t>-9</t>
  </si>
  <si>
    <t>10</t>
  </si>
  <si>
    <t>-3</t>
  </si>
  <si>
    <t>-12</t>
  </si>
  <si>
    <t>-7</t>
  </si>
  <si>
    <t>-10</t>
  </si>
  <si>
    <t>4</t>
  </si>
  <si>
    <t>3</t>
  </si>
  <si>
    <t>-2</t>
  </si>
  <si>
    <t>-5</t>
  </si>
  <si>
    <t>1.</t>
  </si>
  <si>
    <t>4.</t>
  </si>
  <si>
    <t>2.</t>
  </si>
  <si>
    <t>3.</t>
  </si>
  <si>
    <t>7</t>
  </si>
  <si>
    <t>9</t>
  </si>
  <si>
    <t>-1</t>
  </si>
  <si>
    <t>-8</t>
  </si>
  <si>
    <t>12</t>
  </si>
  <si>
    <t>6</t>
  </si>
  <si>
    <t>11</t>
  </si>
  <si>
    <t>-4</t>
  </si>
  <si>
    <t>-11</t>
  </si>
  <si>
    <t>5.</t>
  </si>
  <si>
    <t>Kosina</t>
  </si>
  <si>
    <t>Vojtěch</t>
  </si>
  <si>
    <t>Zoubele</t>
  </si>
  <si>
    <t>Nikolas</t>
  </si>
  <si>
    <t>UO</t>
  </si>
  <si>
    <t>TTC Ústí nad Orlicí</t>
  </si>
  <si>
    <t>Šimon</t>
  </si>
  <si>
    <t>Matyáš</t>
  </si>
  <si>
    <t>Petr</t>
  </si>
  <si>
    <t>Jan</t>
  </si>
  <si>
    <t>TJ Sokol PP Hradec Králové 2</t>
  </si>
  <si>
    <t>Malý</t>
  </si>
  <si>
    <t>Horník</t>
  </si>
  <si>
    <t>JC</t>
  </si>
  <si>
    <t>Václav</t>
  </si>
  <si>
    <t>Tomáš</t>
  </si>
  <si>
    <t>Tesla Pardubice</t>
  </si>
  <si>
    <t>Flegel</t>
  </si>
  <si>
    <t>Vítek</t>
  </si>
  <si>
    <t>Michael</t>
  </si>
  <si>
    <t>Pavel</t>
  </si>
  <si>
    <t>TTC Kostelec nad Orlicí</t>
  </si>
  <si>
    <t>Rössler</t>
  </si>
  <si>
    <t>Max</t>
  </si>
  <si>
    <t>Butoves</t>
  </si>
  <si>
    <t>0</t>
  </si>
  <si>
    <t>-13</t>
  </si>
  <si>
    <t>1</t>
  </si>
  <si>
    <t>-14</t>
  </si>
  <si>
    <t>3-0</t>
  </si>
  <si>
    <t>3-1</t>
  </si>
  <si>
    <t>3-2</t>
  </si>
  <si>
    <t>3-4</t>
  </si>
  <si>
    <t>5-8</t>
  </si>
  <si>
    <t>11-12</t>
  </si>
  <si>
    <t>13-16</t>
  </si>
  <si>
    <t>¨3-1</t>
  </si>
  <si>
    <t>9-16</t>
  </si>
  <si>
    <t>U19</t>
  </si>
  <si>
    <t>U17</t>
  </si>
  <si>
    <t>Tomášková</t>
  </si>
  <si>
    <t>Jana</t>
  </si>
  <si>
    <t>Ciborová</t>
  </si>
  <si>
    <t>Hlawatschke</t>
  </si>
  <si>
    <t>Mína</t>
  </si>
  <si>
    <t>Ferbasová</t>
  </si>
  <si>
    <t>Dorothea</t>
  </si>
  <si>
    <t>Pytlíková</t>
  </si>
  <si>
    <t>Aneta</t>
  </si>
  <si>
    <t>Bártová</t>
  </si>
  <si>
    <t>Bára</t>
  </si>
  <si>
    <t>Mackowiakova</t>
  </si>
  <si>
    <t>Markéta</t>
  </si>
  <si>
    <t>Borecká</t>
  </si>
  <si>
    <t>Dušková</t>
  </si>
  <si>
    <t>Macurová</t>
  </si>
  <si>
    <t>Rybová</t>
  </si>
  <si>
    <t>Nela</t>
  </si>
  <si>
    <t>Hrubá</t>
  </si>
  <si>
    <t>Evelin</t>
  </si>
  <si>
    <t>Nováková</t>
  </si>
  <si>
    <t>Nelly</t>
  </si>
  <si>
    <t>Ondřej</t>
  </si>
  <si>
    <t>Fidler</t>
  </si>
  <si>
    <t>Jakub</t>
  </si>
  <si>
    <t>Gazárek</t>
  </si>
  <si>
    <t>Radim</t>
  </si>
  <si>
    <t>Sýkora</t>
  </si>
  <si>
    <t>Váša</t>
  </si>
  <si>
    <t>Heřmanův Městec</t>
  </si>
  <si>
    <t>Kubíček</t>
  </si>
  <si>
    <t>Hejduk</t>
  </si>
  <si>
    <t>Antonín</t>
  </si>
  <si>
    <t>Šmika</t>
  </si>
  <si>
    <t>Hugo</t>
  </si>
  <si>
    <t>Gorol</t>
  </si>
  <si>
    <t>Adam</t>
  </si>
  <si>
    <t>Nápravník</t>
  </si>
  <si>
    <t>Hűbner</t>
  </si>
  <si>
    <t>Lukáš</t>
  </si>
  <si>
    <t>Spartak Slatiňany</t>
  </si>
  <si>
    <t>Horák</t>
  </si>
  <si>
    <t>Michek</t>
  </si>
  <si>
    <t>Alfred</t>
  </si>
  <si>
    <t>Vícha</t>
  </si>
  <si>
    <t>Šimek</t>
  </si>
  <si>
    <t>Klíma</t>
  </si>
  <si>
    <t>Josef</t>
  </si>
  <si>
    <t>Donát</t>
  </si>
  <si>
    <t>Jetenský</t>
  </si>
  <si>
    <t>Šitina</t>
  </si>
  <si>
    <t>Cerman</t>
  </si>
  <si>
    <t>Daněk</t>
  </si>
  <si>
    <t>Fuksa</t>
  </si>
  <si>
    <t>Mikan</t>
  </si>
  <si>
    <t>Alexandr</t>
  </si>
  <si>
    <t>Zanespal</t>
  </si>
  <si>
    <t>Jiskra Nový Bydžov</t>
  </si>
  <si>
    <t>Sedlák</t>
  </si>
  <si>
    <t>Komárek</t>
  </si>
  <si>
    <t>Jurenka</t>
  </si>
  <si>
    <t>Jaroslav</t>
  </si>
  <si>
    <t>Krejčí</t>
  </si>
  <si>
    <t>Hadinec</t>
  </si>
  <si>
    <t>David</t>
  </si>
  <si>
    <t>Vladovič</t>
  </si>
  <si>
    <t>Píša</t>
  </si>
  <si>
    <t>Rulík</t>
  </si>
  <si>
    <t>Jiří</t>
  </si>
  <si>
    <t>Rubek</t>
  </si>
  <si>
    <t>Plíšek</t>
  </si>
  <si>
    <t>Michalec</t>
  </si>
  <si>
    <t>Holeček</t>
  </si>
  <si>
    <t>Karel</t>
  </si>
  <si>
    <t>Suchánek</t>
  </si>
  <si>
    <t>Resl</t>
  </si>
  <si>
    <t>Čeněk</t>
  </si>
  <si>
    <t>Jelínek</t>
  </si>
  <si>
    <t>Švec</t>
  </si>
  <si>
    <t>13</t>
  </si>
  <si>
    <t>wo</t>
  </si>
  <si>
    <t>17-24</t>
  </si>
  <si>
    <t>27-28</t>
  </si>
  <si>
    <t>29-32</t>
  </si>
  <si>
    <t>33-40</t>
  </si>
  <si>
    <t>41-46</t>
  </si>
  <si>
    <t>47-49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</si>
</sst>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0" fillId="0" borderId="0" xfId="0" applyAlignment="1"/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2" fontId="5" fillId="0" borderId="0" xfId="0" applyNumberFormat="1" applyFont="1"/>
    <xf numFmtId="0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0" fillId="0" borderId="0" xfId="0" applyNumberFormat="1"/>
    <xf numFmtId="16" fontId="0" fillId="0" borderId="0" xfId="0" quotePrefix="1" applyNumberFormat="1"/>
    <xf numFmtId="0" fontId="3" fillId="0" borderId="27" xfId="0" applyFont="1" applyBorder="1" applyAlignment="1">
      <alignment horizontal="center" vertical="center"/>
    </xf>
    <xf numFmtId="49" fontId="0" fillId="0" borderId="0" xfId="0" quotePrefix="1" applyNumberFormat="1"/>
    <xf numFmtId="0" fontId="7" fillId="0" borderId="0" xfId="0" applyFont="1"/>
    <xf numFmtId="0" fontId="3" fillId="0" borderId="2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8" fillId="0" borderId="0" xfId="0" applyFont="1"/>
    <xf numFmtId="0" fontId="0" fillId="0" borderId="14" xfId="0" applyBorder="1"/>
    <xf numFmtId="0" fontId="0" fillId="0" borderId="17" xfId="0" applyBorder="1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3" xfId="0" applyBorder="1" applyAlignment="1">
      <alignment vertical="center"/>
    </xf>
    <xf numFmtId="16" fontId="0" fillId="0" borderId="14" xfId="0" quotePrefix="1" applyNumberFormat="1" applyBorder="1" applyAlignment="1">
      <alignment horizontal="center"/>
    </xf>
    <xf numFmtId="0" fontId="0" fillId="0" borderId="14" xfId="0" quotePrefix="1" applyBorder="1" applyAlignment="1">
      <alignment horizontal="center"/>
    </xf>
    <xf numFmtId="0" fontId="0" fillId="0" borderId="0" xfId="0" applyAlignment="1">
      <alignment horizontal="left"/>
    </xf>
    <xf numFmtId="16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/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8" fillId="0" borderId="3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7" xfId="0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6" xfId="0" applyBorder="1" applyAlignment="1">
      <alignment horizontal="right" vertical="top"/>
    </xf>
    <xf numFmtId="0" fontId="0" fillId="0" borderId="27" xfId="0" applyBorder="1" applyAlignment="1">
      <alignment horizontal="right" vertical="top"/>
    </xf>
  </cellXfs>
  <cellStyles count="1">
    <cellStyle name="Normální" xfId="0" builtinId="0"/>
  </cellStyles>
  <dxfs count="32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22" workbookViewId="0">
      <selection activeCell="B3" sqref="B3:G51"/>
    </sheetView>
  </sheetViews>
  <sheetFormatPr defaultRowHeight="14.4" x14ac:dyDescent="0.3"/>
  <cols>
    <col min="1" max="4" width="8.88671875" style="29"/>
    <col min="5" max="5" width="11.109375" style="29" bestFit="1" customWidth="1"/>
    <col min="6" max="6" width="8.88671875" style="29"/>
    <col min="7" max="7" width="24.88671875" style="29" bestFit="1" customWidth="1"/>
    <col min="8" max="16384" width="8.88671875" style="29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 t="s">
        <v>117</v>
      </c>
      <c r="I2" s="1" t="s">
        <v>118</v>
      </c>
      <c r="J2" s="1" t="s">
        <v>8</v>
      </c>
    </row>
    <row r="3" spans="1:10" x14ac:dyDescent="0.3">
      <c r="A3" s="1">
        <v>1</v>
      </c>
      <c r="B3" s="1">
        <v>81466</v>
      </c>
      <c r="C3" s="1" t="s">
        <v>79</v>
      </c>
      <c r="D3" s="1" t="s">
        <v>141</v>
      </c>
      <c r="E3" s="1">
        <v>2010</v>
      </c>
      <c r="F3" s="1" t="s">
        <v>25</v>
      </c>
      <c r="G3" s="1" t="s">
        <v>26</v>
      </c>
      <c r="H3" s="1">
        <v>26</v>
      </c>
      <c r="I3" s="1">
        <v>14</v>
      </c>
      <c r="J3" s="1">
        <v>1</v>
      </c>
    </row>
    <row r="4" spans="1:10" x14ac:dyDescent="0.3">
      <c r="A4" s="1">
        <v>2</v>
      </c>
      <c r="B4" s="1">
        <v>76655</v>
      </c>
      <c r="C4" s="1" t="s">
        <v>142</v>
      </c>
      <c r="D4" s="1" t="s">
        <v>143</v>
      </c>
      <c r="E4" s="1">
        <v>2010</v>
      </c>
      <c r="F4" s="1" t="s">
        <v>31</v>
      </c>
      <c r="G4" s="1" t="s">
        <v>89</v>
      </c>
      <c r="H4" s="1"/>
      <c r="I4" s="1">
        <v>33</v>
      </c>
      <c r="J4" s="1">
        <v>5</v>
      </c>
    </row>
    <row r="5" spans="1:10" x14ac:dyDescent="0.3">
      <c r="A5" s="1">
        <v>3</v>
      </c>
      <c r="B5" s="1">
        <v>73922</v>
      </c>
      <c r="C5" s="1" t="s">
        <v>144</v>
      </c>
      <c r="D5" s="1" t="s">
        <v>145</v>
      </c>
      <c r="E5" s="1">
        <v>2011</v>
      </c>
      <c r="F5" s="1" t="s">
        <v>25</v>
      </c>
      <c r="G5" s="1" t="s">
        <v>26</v>
      </c>
      <c r="H5" s="1"/>
      <c r="I5" s="1">
        <v>36</v>
      </c>
      <c r="J5" s="1">
        <v>2</v>
      </c>
    </row>
    <row r="6" spans="1:10" x14ac:dyDescent="0.3">
      <c r="A6" s="1">
        <v>4</v>
      </c>
      <c r="B6" s="1">
        <v>80744</v>
      </c>
      <c r="C6" s="1" t="s">
        <v>146</v>
      </c>
      <c r="D6" s="1" t="s">
        <v>80</v>
      </c>
      <c r="E6" s="1">
        <v>2011</v>
      </c>
      <c r="F6" s="1" t="s">
        <v>41</v>
      </c>
      <c r="G6" s="1" t="s">
        <v>95</v>
      </c>
      <c r="H6" s="1"/>
      <c r="I6" s="1">
        <v>42</v>
      </c>
      <c r="J6" s="1">
        <v>18</v>
      </c>
    </row>
    <row r="7" spans="1:10" x14ac:dyDescent="0.3">
      <c r="A7" s="1">
        <v>5</v>
      </c>
      <c r="B7" s="1">
        <v>87666</v>
      </c>
      <c r="C7" s="1" t="s">
        <v>147</v>
      </c>
      <c r="D7" s="1" t="s">
        <v>94</v>
      </c>
      <c r="E7" s="1">
        <v>2010</v>
      </c>
      <c r="F7" s="1" t="s">
        <v>38</v>
      </c>
      <c r="G7" s="1" t="s">
        <v>148</v>
      </c>
      <c r="H7" s="1"/>
      <c r="I7" s="1"/>
      <c r="J7" s="1">
        <v>4</v>
      </c>
    </row>
    <row r="8" spans="1:10" x14ac:dyDescent="0.3">
      <c r="A8" s="1">
        <v>6</v>
      </c>
      <c r="B8" s="1">
        <v>77234</v>
      </c>
      <c r="C8" s="1" t="s">
        <v>149</v>
      </c>
      <c r="D8" s="1" t="s">
        <v>94</v>
      </c>
      <c r="E8" s="1">
        <v>2008</v>
      </c>
      <c r="F8" s="1" t="s">
        <v>83</v>
      </c>
      <c r="G8" s="1" t="s">
        <v>84</v>
      </c>
      <c r="H8" s="1"/>
      <c r="I8" s="1"/>
      <c r="J8" s="1">
        <v>9</v>
      </c>
    </row>
    <row r="9" spans="1:10" x14ac:dyDescent="0.3">
      <c r="A9" s="1">
        <v>7</v>
      </c>
      <c r="B9" s="1">
        <v>81139</v>
      </c>
      <c r="C9" s="1" t="s">
        <v>150</v>
      </c>
      <c r="D9" s="1" t="s">
        <v>151</v>
      </c>
      <c r="E9" s="1">
        <v>2011</v>
      </c>
      <c r="F9" s="1" t="s">
        <v>31</v>
      </c>
      <c r="G9" s="1" t="s">
        <v>89</v>
      </c>
      <c r="H9" s="1"/>
      <c r="I9" s="1"/>
      <c r="J9" s="1">
        <v>11</v>
      </c>
    </row>
    <row r="10" spans="1:10" x14ac:dyDescent="0.3">
      <c r="A10" s="1">
        <v>8</v>
      </c>
      <c r="B10" s="1">
        <v>77007</v>
      </c>
      <c r="C10" s="1" t="s">
        <v>152</v>
      </c>
      <c r="D10" s="1" t="s">
        <v>153</v>
      </c>
      <c r="E10" s="1">
        <v>2011</v>
      </c>
      <c r="F10" s="1" t="s">
        <v>25</v>
      </c>
      <c r="G10" s="1" t="s">
        <v>26</v>
      </c>
      <c r="H10" s="1"/>
      <c r="I10" s="1"/>
      <c r="J10" s="1">
        <v>11</v>
      </c>
    </row>
    <row r="11" spans="1:10" x14ac:dyDescent="0.3">
      <c r="A11" s="1">
        <v>9</v>
      </c>
      <c r="B11" s="1">
        <v>71094</v>
      </c>
      <c r="C11" s="1" t="s">
        <v>154</v>
      </c>
      <c r="D11" s="1" t="s">
        <v>155</v>
      </c>
      <c r="E11" s="1">
        <v>2012</v>
      </c>
      <c r="F11" s="1" t="s">
        <v>44</v>
      </c>
      <c r="G11" s="1" t="s">
        <v>48</v>
      </c>
      <c r="H11" s="1"/>
      <c r="I11" s="1"/>
      <c r="J11" s="1">
        <v>11</v>
      </c>
    </row>
    <row r="12" spans="1:10" x14ac:dyDescent="0.3">
      <c r="A12" s="1">
        <v>10</v>
      </c>
      <c r="B12" s="1">
        <v>74365</v>
      </c>
      <c r="C12" s="1" t="s">
        <v>156</v>
      </c>
      <c r="D12" s="1" t="s">
        <v>141</v>
      </c>
      <c r="E12" s="1">
        <v>2010</v>
      </c>
      <c r="F12" s="1" t="s">
        <v>44</v>
      </c>
      <c r="G12" s="1" t="s">
        <v>48</v>
      </c>
      <c r="H12" s="1"/>
      <c r="I12" s="1"/>
      <c r="J12" s="1">
        <v>14</v>
      </c>
    </row>
    <row r="13" spans="1:10" x14ac:dyDescent="0.3">
      <c r="A13" s="1">
        <v>11</v>
      </c>
      <c r="B13" s="1">
        <v>70324</v>
      </c>
      <c r="C13" s="1" t="s">
        <v>157</v>
      </c>
      <c r="D13" s="1" t="s">
        <v>158</v>
      </c>
      <c r="E13" s="1">
        <v>2008</v>
      </c>
      <c r="F13" s="1" t="s">
        <v>38</v>
      </c>
      <c r="G13" s="1" t="s">
        <v>159</v>
      </c>
      <c r="H13" s="1"/>
      <c r="I13" s="1"/>
      <c r="J13" s="1">
        <v>15</v>
      </c>
    </row>
    <row r="14" spans="1:10" x14ac:dyDescent="0.3">
      <c r="A14" s="1">
        <v>12</v>
      </c>
      <c r="B14" s="1">
        <v>82113</v>
      </c>
      <c r="C14" s="1" t="s">
        <v>160</v>
      </c>
      <c r="D14" s="1" t="s">
        <v>151</v>
      </c>
      <c r="E14" s="1">
        <v>2012</v>
      </c>
      <c r="F14" s="1" t="s">
        <v>31</v>
      </c>
      <c r="G14" s="1" t="s">
        <v>89</v>
      </c>
      <c r="H14" s="1"/>
      <c r="I14" s="1"/>
      <c r="J14" s="1">
        <v>17</v>
      </c>
    </row>
    <row r="15" spans="1:10" x14ac:dyDescent="0.3">
      <c r="A15" s="1">
        <v>13</v>
      </c>
      <c r="B15" s="1">
        <v>74906</v>
      </c>
      <c r="C15" s="1" t="s">
        <v>161</v>
      </c>
      <c r="D15" s="1" t="s">
        <v>94</v>
      </c>
      <c r="E15" s="1">
        <v>2009</v>
      </c>
      <c r="F15" s="1" t="s">
        <v>41</v>
      </c>
      <c r="G15" s="1" t="s">
        <v>95</v>
      </c>
      <c r="H15" s="1"/>
      <c r="I15" s="1"/>
      <c r="J15" s="1">
        <v>18</v>
      </c>
    </row>
    <row r="16" spans="1:10" x14ac:dyDescent="0.3">
      <c r="A16" s="1">
        <v>14</v>
      </c>
      <c r="B16" s="1">
        <v>79853</v>
      </c>
      <c r="C16" s="1" t="s">
        <v>122</v>
      </c>
      <c r="D16" s="1" t="s">
        <v>162</v>
      </c>
      <c r="E16" s="1">
        <v>2009</v>
      </c>
      <c r="F16" s="1" t="s">
        <v>31</v>
      </c>
      <c r="G16" s="1" t="s">
        <v>89</v>
      </c>
      <c r="H16" s="1"/>
      <c r="I16" s="1"/>
      <c r="J16" s="1">
        <v>18</v>
      </c>
    </row>
    <row r="17" spans="1:10" x14ac:dyDescent="0.3">
      <c r="A17" s="1">
        <v>15</v>
      </c>
      <c r="B17" s="1">
        <v>70885</v>
      </c>
      <c r="C17" s="1" t="s">
        <v>163</v>
      </c>
      <c r="D17" s="1" t="s">
        <v>88</v>
      </c>
      <c r="E17" s="1">
        <v>2010</v>
      </c>
      <c r="F17" s="1" t="s">
        <v>31</v>
      </c>
      <c r="G17" s="1" t="s">
        <v>89</v>
      </c>
      <c r="H17" s="1"/>
      <c r="I17" s="1"/>
      <c r="J17" s="1">
        <v>23</v>
      </c>
    </row>
    <row r="18" spans="1:10" x14ac:dyDescent="0.3">
      <c r="A18" s="1">
        <v>16</v>
      </c>
      <c r="B18" s="1">
        <v>84231</v>
      </c>
      <c r="C18" s="1" t="s">
        <v>164</v>
      </c>
      <c r="D18" s="1" t="s">
        <v>94</v>
      </c>
      <c r="E18" s="1">
        <v>2012</v>
      </c>
      <c r="F18" s="1" t="s">
        <v>41</v>
      </c>
      <c r="G18" s="1" t="s">
        <v>95</v>
      </c>
      <c r="H18" s="1"/>
      <c r="I18" s="1"/>
      <c r="J18" s="1">
        <v>24</v>
      </c>
    </row>
    <row r="19" spans="1:10" x14ac:dyDescent="0.3">
      <c r="A19" s="1">
        <v>17</v>
      </c>
      <c r="B19" s="1">
        <v>86301</v>
      </c>
      <c r="C19" s="1" t="s">
        <v>165</v>
      </c>
      <c r="D19" s="1" t="s">
        <v>166</v>
      </c>
      <c r="E19" s="1">
        <v>2012</v>
      </c>
      <c r="F19" s="1" t="s">
        <v>31</v>
      </c>
      <c r="G19" s="1" t="s">
        <v>89</v>
      </c>
      <c r="H19" s="1"/>
      <c r="I19" s="1"/>
      <c r="J19" s="1">
        <v>27</v>
      </c>
    </row>
    <row r="20" spans="1:10" x14ac:dyDescent="0.3">
      <c r="A20" s="1">
        <v>18</v>
      </c>
      <c r="B20" s="1">
        <v>76890</v>
      </c>
      <c r="C20" s="1" t="s">
        <v>167</v>
      </c>
      <c r="D20" s="1" t="s">
        <v>151</v>
      </c>
      <c r="E20" s="1">
        <v>2010</v>
      </c>
      <c r="F20" s="1" t="s">
        <v>25</v>
      </c>
      <c r="G20" s="1" t="s">
        <v>26</v>
      </c>
      <c r="H20" s="1"/>
      <c r="I20" s="1"/>
      <c r="J20" s="1">
        <v>31</v>
      </c>
    </row>
    <row r="21" spans="1:10" x14ac:dyDescent="0.3">
      <c r="A21" s="1">
        <v>19</v>
      </c>
      <c r="B21" s="1">
        <v>85508</v>
      </c>
      <c r="C21" s="1" t="s">
        <v>168</v>
      </c>
      <c r="D21" s="1" t="s">
        <v>88</v>
      </c>
      <c r="E21" s="1">
        <v>2011</v>
      </c>
      <c r="F21" s="1" t="s">
        <v>41</v>
      </c>
      <c r="G21" s="1" t="s">
        <v>95</v>
      </c>
      <c r="H21" s="1"/>
      <c r="I21" s="1"/>
      <c r="J21" s="1">
        <v>32</v>
      </c>
    </row>
    <row r="22" spans="1:10" x14ac:dyDescent="0.3">
      <c r="A22" s="1">
        <v>20</v>
      </c>
      <c r="B22" s="1">
        <v>80279</v>
      </c>
      <c r="C22" s="1" t="s">
        <v>169</v>
      </c>
      <c r="D22" s="1" t="s">
        <v>88</v>
      </c>
      <c r="E22" s="1">
        <v>2009</v>
      </c>
      <c r="F22" s="1" t="s">
        <v>25</v>
      </c>
      <c r="G22" s="1" t="s">
        <v>26</v>
      </c>
      <c r="H22" s="1"/>
      <c r="I22" s="1"/>
      <c r="J22" s="1">
        <v>32</v>
      </c>
    </row>
    <row r="23" spans="1:10" x14ac:dyDescent="0.3">
      <c r="A23" s="1">
        <v>21</v>
      </c>
      <c r="B23" s="1">
        <v>73921</v>
      </c>
      <c r="C23" s="1" t="s">
        <v>170</v>
      </c>
      <c r="D23" s="1" t="s">
        <v>143</v>
      </c>
      <c r="E23" s="1">
        <v>2010</v>
      </c>
      <c r="F23" s="1" t="s">
        <v>25</v>
      </c>
      <c r="G23" s="1" t="s">
        <v>26</v>
      </c>
      <c r="H23" s="1"/>
      <c r="I23" s="1"/>
      <c r="J23" s="1">
        <v>35</v>
      </c>
    </row>
    <row r="24" spans="1:10" x14ac:dyDescent="0.3">
      <c r="A24" s="1">
        <v>22</v>
      </c>
      <c r="B24" s="1">
        <v>81162</v>
      </c>
      <c r="C24" s="1" t="s">
        <v>171</v>
      </c>
      <c r="D24" s="1" t="s">
        <v>80</v>
      </c>
      <c r="E24" s="1">
        <v>2011</v>
      </c>
      <c r="F24" s="1" t="s">
        <v>31</v>
      </c>
      <c r="G24" s="1" t="s">
        <v>89</v>
      </c>
      <c r="H24" s="1"/>
      <c r="I24" s="1"/>
      <c r="J24" s="1">
        <v>35</v>
      </c>
    </row>
    <row r="25" spans="1:10" x14ac:dyDescent="0.3">
      <c r="A25" s="1">
        <v>23</v>
      </c>
      <c r="B25" s="1">
        <v>85409</v>
      </c>
      <c r="C25" s="1" t="s">
        <v>172</v>
      </c>
      <c r="D25" s="1" t="s">
        <v>158</v>
      </c>
      <c r="E25" s="1">
        <v>2009</v>
      </c>
      <c r="F25" s="1" t="s">
        <v>28</v>
      </c>
      <c r="G25" s="1" t="s">
        <v>100</v>
      </c>
      <c r="H25" s="1"/>
      <c r="I25" s="1"/>
      <c r="J25" s="1">
        <v>40</v>
      </c>
    </row>
    <row r="26" spans="1:10" x14ac:dyDescent="0.3">
      <c r="A26" s="1">
        <v>24</v>
      </c>
      <c r="B26" s="1">
        <v>86238</v>
      </c>
      <c r="C26" s="1" t="s">
        <v>173</v>
      </c>
      <c r="D26" s="1" t="s">
        <v>174</v>
      </c>
      <c r="E26" s="1">
        <v>2011</v>
      </c>
      <c r="F26" s="1" t="s">
        <v>38</v>
      </c>
      <c r="G26" s="1" t="s">
        <v>39</v>
      </c>
      <c r="H26" s="1"/>
      <c r="I26" s="1"/>
      <c r="J26" s="1">
        <v>43</v>
      </c>
    </row>
    <row r="27" spans="1:10" x14ac:dyDescent="0.3">
      <c r="A27" s="1">
        <v>25</v>
      </c>
      <c r="B27" s="1">
        <v>85410</v>
      </c>
      <c r="C27" s="1" t="s">
        <v>172</v>
      </c>
      <c r="D27" s="1" t="s">
        <v>94</v>
      </c>
      <c r="E27" s="1">
        <v>2007</v>
      </c>
      <c r="F27" s="1" t="s">
        <v>28</v>
      </c>
      <c r="G27" s="1" t="s">
        <v>100</v>
      </c>
      <c r="H27" s="1"/>
      <c r="I27" s="1"/>
      <c r="J27" s="1">
        <v>43</v>
      </c>
    </row>
    <row r="28" spans="1:10" x14ac:dyDescent="0.3">
      <c r="A28" s="1">
        <v>26</v>
      </c>
      <c r="B28" s="1">
        <v>87466</v>
      </c>
      <c r="C28" s="1" t="s">
        <v>81</v>
      </c>
      <c r="D28" s="1" t="s">
        <v>82</v>
      </c>
      <c r="E28" s="1">
        <v>2013</v>
      </c>
      <c r="F28" s="1" t="s">
        <v>83</v>
      </c>
      <c r="G28" s="1" t="s">
        <v>84</v>
      </c>
      <c r="H28" s="1"/>
      <c r="I28" s="1"/>
      <c r="J28" s="1">
        <v>45</v>
      </c>
    </row>
    <row r="29" spans="1:10" x14ac:dyDescent="0.3">
      <c r="A29" s="1">
        <v>27</v>
      </c>
      <c r="B29" s="1">
        <v>87949</v>
      </c>
      <c r="C29" s="1" t="s">
        <v>175</v>
      </c>
      <c r="D29" s="1" t="s">
        <v>158</v>
      </c>
      <c r="E29" s="1">
        <v>2011</v>
      </c>
      <c r="F29" s="1" t="s">
        <v>92</v>
      </c>
      <c r="G29" s="1" t="s">
        <v>176</v>
      </c>
      <c r="H29" s="1"/>
      <c r="I29" s="1"/>
      <c r="J29" s="1">
        <v>46</v>
      </c>
    </row>
    <row r="30" spans="1:10" x14ac:dyDescent="0.3">
      <c r="A30" s="1">
        <v>28</v>
      </c>
      <c r="B30" s="1">
        <v>82623</v>
      </c>
      <c r="C30" s="1" t="s">
        <v>177</v>
      </c>
      <c r="D30" s="1" t="s">
        <v>99</v>
      </c>
      <c r="E30" s="1">
        <v>2010</v>
      </c>
      <c r="F30" s="1" t="s">
        <v>38</v>
      </c>
      <c r="G30" s="1" t="s">
        <v>39</v>
      </c>
      <c r="H30" s="1"/>
      <c r="I30" s="1"/>
      <c r="J30" s="1">
        <v>48</v>
      </c>
    </row>
    <row r="31" spans="1:10" x14ac:dyDescent="0.3">
      <c r="A31" s="1">
        <v>29</v>
      </c>
      <c r="B31" s="1">
        <v>86810</v>
      </c>
      <c r="C31" s="1" t="s">
        <v>96</v>
      </c>
      <c r="D31" s="1" t="s">
        <v>155</v>
      </c>
      <c r="E31" s="1">
        <v>2012</v>
      </c>
      <c r="F31" s="1" t="s">
        <v>25</v>
      </c>
      <c r="G31" s="1" t="s">
        <v>26</v>
      </c>
      <c r="H31" s="1"/>
      <c r="I31" s="1"/>
      <c r="J31" s="1">
        <v>57</v>
      </c>
    </row>
    <row r="32" spans="1:10" x14ac:dyDescent="0.3">
      <c r="A32" s="1">
        <v>30</v>
      </c>
      <c r="B32" s="1">
        <v>83099</v>
      </c>
      <c r="C32" s="1" t="s">
        <v>178</v>
      </c>
      <c r="D32" s="1" t="s">
        <v>141</v>
      </c>
      <c r="E32" s="1">
        <v>2012</v>
      </c>
      <c r="F32" s="1" t="s">
        <v>92</v>
      </c>
      <c r="G32" s="1" t="s">
        <v>176</v>
      </c>
      <c r="H32" s="1"/>
      <c r="I32" s="1"/>
      <c r="J32" s="1">
        <v>57</v>
      </c>
    </row>
    <row r="33" spans="1:10" x14ac:dyDescent="0.3">
      <c r="A33" s="1">
        <v>31</v>
      </c>
      <c r="B33" s="1">
        <v>85509</v>
      </c>
      <c r="C33" s="1" t="s">
        <v>179</v>
      </c>
      <c r="D33" s="1" t="s">
        <v>180</v>
      </c>
      <c r="E33" s="1">
        <v>2012</v>
      </c>
      <c r="F33" s="1" t="s">
        <v>41</v>
      </c>
      <c r="G33" s="1" t="s">
        <v>95</v>
      </c>
      <c r="H33" s="1"/>
      <c r="I33" s="1"/>
      <c r="J33" s="1">
        <v>65</v>
      </c>
    </row>
    <row r="34" spans="1:10" x14ac:dyDescent="0.3">
      <c r="A34" s="1">
        <v>32</v>
      </c>
      <c r="B34" s="1">
        <v>83411</v>
      </c>
      <c r="C34" s="1" t="s">
        <v>181</v>
      </c>
      <c r="D34" s="1" t="s">
        <v>87</v>
      </c>
      <c r="E34" s="1">
        <v>2011</v>
      </c>
      <c r="F34" s="1" t="s">
        <v>25</v>
      </c>
      <c r="G34" s="1" t="s">
        <v>26</v>
      </c>
      <c r="H34" s="1"/>
      <c r="I34" s="1"/>
      <c r="J34" s="1">
        <v>65</v>
      </c>
    </row>
    <row r="35" spans="1:10" x14ac:dyDescent="0.3">
      <c r="A35" s="1">
        <v>33</v>
      </c>
      <c r="B35" s="1">
        <v>73675</v>
      </c>
      <c r="C35" s="1" t="s">
        <v>182</v>
      </c>
      <c r="D35" s="1" t="s">
        <v>183</v>
      </c>
      <c r="E35" s="1">
        <v>2011</v>
      </c>
      <c r="F35" s="1" t="s">
        <v>44</v>
      </c>
      <c r="G35" s="1" t="s">
        <v>48</v>
      </c>
      <c r="H35" s="1"/>
      <c r="I35" s="1"/>
      <c r="J35" s="1">
        <v>65</v>
      </c>
    </row>
    <row r="36" spans="1:10" x14ac:dyDescent="0.3">
      <c r="A36" s="1">
        <v>34</v>
      </c>
      <c r="B36" s="1">
        <v>77630</v>
      </c>
      <c r="C36" s="1" t="s">
        <v>184</v>
      </c>
      <c r="D36" s="1" t="s">
        <v>94</v>
      </c>
      <c r="E36" s="1">
        <v>2010</v>
      </c>
      <c r="F36" s="1" t="s">
        <v>44</v>
      </c>
      <c r="G36" s="1" t="s">
        <v>48</v>
      </c>
      <c r="H36" s="1"/>
      <c r="I36" s="1"/>
      <c r="J36" s="1">
        <v>65</v>
      </c>
    </row>
    <row r="37" spans="1:10" x14ac:dyDescent="0.3">
      <c r="A37" s="1">
        <v>35</v>
      </c>
      <c r="B37" s="1">
        <v>83469</v>
      </c>
      <c r="C37" s="1" t="s">
        <v>97</v>
      </c>
      <c r="D37" s="1" t="s">
        <v>98</v>
      </c>
      <c r="E37" s="1">
        <v>2018</v>
      </c>
      <c r="F37" s="1" t="s">
        <v>44</v>
      </c>
      <c r="G37" s="1" t="s">
        <v>48</v>
      </c>
      <c r="H37" s="1"/>
      <c r="I37" s="1"/>
      <c r="J37" s="1">
        <v>65</v>
      </c>
    </row>
    <row r="38" spans="1:10" x14ac:dyDescent="0.3">
      <c r="A38" s="1">
        <v>36</v>
      </c>
      <c r="B38" s="1">
        <v>82622</v>
      </c>
      <c r="C38" s="1" t="s">
        <v>185</v>
      </c>
      <c r="D38" s="1" t="s">
        <v>141</v>
      </c>
      <c r="E38" s="1">
        <v>2009</v>
      </c>
      <c r="F38" s="1" t="s">
        <v>38</v>
      </c>
      <c r="G38" s="1" t="s">
        <v>39</v>
      </c>
      <c r="H38" s="1"/>
      <c r="I38" s="1"/>
      <c r="J38" s="1" t="s">
        <v>13</v>
      </c>
    </row>
    <row r="39" spans="1:10" x14ac:dyDescent="0.3">
      <c r="A39" s="1">
        <v>37</v>
      </c>
      <c r="B39" s="1">
        <v>82624</v>
      </c>
      <c r="C39" s="1" t="s">
        <v>177</v>
      </c>
      <c r="D39" s="1" t="s">
        <v>87</v>
      </c>
      <c r="E39" s="1">
        <v>2012</v>
      </c>
      <c r="F39" s="1" t="s">
        <v>38</v>
      </c>
      <c r="G39" s="1" t="s">
        <v>39</v>
      </c>
      <c r="H39" s="1"/>
      <c r="I39" s="1"/>
      <c r="J39" s="1" t="s">
        <v>13</v>
      </c>
    </row>
    <row r="40" spans="1:10" x14ac:dyDescent="0.3">
      <c r="A40" s="1">
        <v>38</v>
      </c>
      <c r="B40" s="1">
        <v>72797</v>
      </c>
      <c r="C40" s="1" t="s">
        <v>186</v>
      </c>
      <c r="D40" s="1" t="s">
        <v>187</v>
      </c>
      <c r="E40" s="1">
        <v>2008</v>
      </c>
      <c r="F40" s="1" t="s">
        <v>38</v>
      </c>
      <c r="G40" s="1" t="s">
        <v>148</v>
      </c>
      <c r="H40" s="1"/>
      <c r="I40" s="1"/>
      <c r="J40" s="1" t="s">
        <v>13</v>
      </c>
    </row>
    <row r="41" spans="1:10" x14ac:dyDescent="0.3">
      <c r="A41" s="1">
        <v>39</v>
      </c>
      <c r="B41" s="1">
        <v>75964</v>
      </c>
      <c r="C41" s="1" t="s">
        <v>188</v>
      </c>
      <c r="D41" s="1" t="s">
        <v>143</v>
      </c>
      <c r="E41" s="1">
        <v>2008</v>
      </c>
      <c r="F41" s="1" t="s">
        <v>38</v>
      </c>
      <c r="G41" s="1" t="s">
        <v>39</v>
      </c>
      <c r="H41" s="1"/>
      <c r="I41" s="1"/>
      <c r="J41" s="1" t="s">
        <v>13</v>
      </c>
    </row>
    <row r="42" spans="1:10" x14ac:dyDescent="0.3">
      <c r="A42" s="1">
        <v>40</v>
      </c>
      <c r="B42" s="1">
        <v>91584</v>
      </c>
      <c r="C42" s="1" t="s">
        <v>189</v>
      </c>
      <c r="D42" s="1" t="s">
        <v>87</v>
      </c>
      <c r="E42" s="1">
        <v>2012</v>
      </c>
      <c r="F42" s="1" t="s">
        <v>38</v>
      </c>
      <c r="G42" s="1" t="s">
        <v>39</v>
      </c>
      <c r="H42" s="1"/>
      <c r="I42" s="1"/>
      <c r="J42" s="1" t="s">
        <v>13</v>
      </c>
    </row>
    <row r="43" spans="1:10" x14ac:dyDescent="0.3">
      <c r="A43" s="1">
        <v>41</v>
      </c>
      <c r="B43" s="1">
        <v>91433</v>
      </c>
      <c r="C43" s="1" t="s">
        <v>190</v>
      </c>
      <c r="D43" s="1" t="s">
        <v>93</v>
      </c>
      <c r="E43" s="1">
        <v>2009</v>
      </c>
      <c r="F43" s="1" t="s">
        <v>41</v>
      </c>
      <c r="G43" s="1" t="s">
        <v>95</v>
      </c>
      <c r="H43" s="1"/>
      <c r="I43" s="1"/>
      <c r="J43" s="1" t="s">
        <v>13</v>
      </c>
    </row>
    <row r="44" spans="1:10" x14ac:dyDescent="0.3">
      <c r="A44" s="1">
        <v>42</v>
      </c>
      <c r="B44" s="1">
        <v>91001</v>
      </c>
      <c r="C44" s="1" t="s">
        <v>91</v>
      </c>
      <c r="D44" s="1" t="s">
        <v>86</v>
      </c>
      <c r="E44" s="1">
        <v>2013</v>
      </c>
      <c r="F44" s="1" t="s">
        <v>44</v>
      </c>
      <c r="G44" s="1" t="s">
        <v>45</v>
      </c>
      <c r="H44" s="1"/>
      <c r="I44" s="1"/>
      <c r="J44" s="1" t="s">
        <v>13</v>
      </c>
    </row>
    <row r="45" spans="1:10" x14ac:dyDescent="0.3">
      <c r="A45" s="1">
        <v>43</v>
      </c>
      <c r="B45" s="1">
        <v>80209</v>
      </c>
      <c r="C45" s="1" t="s">
        <v>191</v>
      </c>
      <c r="D45" s="1" t="s">
        <v>192</v>
      </c>
      <c r="E45" s="1">
        <v>2011</v>
      </c>
      <c r="F45" s="1" t="s">
        <v>44</v>
      </c>
      <c r="G45" s="1" t="s">
        <v>45</v>
      </c>
      <c r="H45" s="1"/>
      <c r="I45" s="1"/>
      <c r="J45" s="1" t="s">
        <v>13</v>
      </c>
    </row>
    <row r="46" spans="1:10" x14ac:dyDescent="0.3">
      <c r="A46" s="1">
        <v>44</v>
      </c>
      <c r="B46" s="1">
        <v>91005</v>
      </c>
      <c r="C46" s="1" t="s">
        <v>193</v>
      </c>
      <c r="D46" s="1" t="s">
        <v>85</v>
      </c>
      <c r="E46" s="1">
        <v>2012</v>
      </c>
      <c r="F46" s="1" t="s">
        <v>44</v>
      </c>
      <c r="G46" s="1" t="s">
        <v>45</v>
      </c>
      <c r="H46" s="1"/>
      <c r="I46" s="1"/>
      <c r="J46" s="1" t="s">
        <v>13</v>
      </c>
    </row>
    <row r="47" spans="1:10" x14ac:dyDescent="0.3">
      <c r="A47" s="1">
        <v>45</v>
      </c>
      <c r="B47" s="1">
        <v>89793</v>
      </c>
      <c r="C47" s="1" t="s">
        <v>194</v>
      </c>
      <c r="D47" s="1" t="s">
        <v>195</v>
      </c>
      <c r="E47" s="1">
        <v>2009</v>
      </c>
      <c r="F47" s="1" t="s">
        <v>44</v>
      </c>
      <c r="G47" s="1" t="s">
        <v>45</v>
      </c>
      <c r="H47" s="1"/>
      <c r="I47" s="1"/>
      <c r="J47" s="1" t="s">
        <v>13</v>
      </c>
    </row>
    <row r="48" spans="1:10" x14ac:dyDescent="0.3">
      <c r="A48" s="1">
        <v>46</v>
      </c>
      <c r="B48" s="1">
        <v>80670</v>
      </c>
      <c r="C48" s="1" t="s">
        <v>90</v>
      </c>
      <c r="D48" s="1" t="s">
        <v>158</v>
      </c>
      <c r="E48" s="1">
        <v>2009</v>
      </c>
      <c r="F48" s="1" t="s">
        <v>44</v>
      </c>
      <c r="G48" s="1" t="s">
        <v>45</v>
      </c>
      <c r="H48" s="1"/>
      <c r="I48" s="1"/>
      <c r="J48" s="1" t="s">
        <v>13</v>
      </c>
    </row>
    <row r="49" spans="1:10" x14ac:dyDescent="0.3">
      <c r="A49" s="1">
        <v>47</v>
      </c>
      <c r="B49" s="1">
        <v>76293</v>
      </c>
      <c r="C49" s="1" t="s">
        <v>196</v>
      </c>
      <c r="D49" s="1" t="s">
        <v>174</v>
      </c>
      <c r="E49" s="1">
        <v>2011</v>
      </c>
      <c r="F49" s="1" t="s">
        <v>44</v>
      </c>
      <c r="G49" s="1" t="s">
        <v>45</v>
      </c>
      <c r="H49" s="1"/>
      <c r="I49" s="1"/>
      <c r="J49" s="1" t="s">
        <v>13</v>
      </c>
    </row>
    <row r="50" spans="1:10" x14ac:dyDescent="0.3">
      <c r="A50" s="1">
        <v>48</v>
      </c>
      <c r="B50" s="1">
        <v>88542</v>
      </c>
      <c r="C50" s="1" t="s">
        <v>197</v>
      </c>
      <c r="D50" s="1" t="s">
        <v>93</v>
      </c>
      <c r="E50" s="1">
        <v>2012</v>
      </c>
      <c r="F50" s="1" t="s">
        <v>44</v>
      </c>
      <c r="G50" s="1" t="s">
        <v>48</v>
      </c>
      <c r="H50" s="1"/>
      <c r="I50" s="1"/>
      <c r="J50" s="1" t="s">
        <v>13</v>
      </c>
    </row>
    <row r="51" spans="1:10" x14ac:dyDescent="0.3">
      <c r="A51" s="1">
        <v>49</v>
      </c>
      <c r="B51" s="1">
        <v>90839</v>
      </c>
      <c r="C51" s="1" t="s">
        <v>101</v>
      </c>
      <c r="D51" s="1" t="s">
        <v>102</v>
      </c>
      <c r="E51" s="1">
        <v>2014</v>
      </c>
      <c r="F51" s="1" t="s">
        <v>92</v>
      </c>
      <c r="G51" s="1" t="s">
        <v>103</v>
      </c>
      <c r="H51" s="1"/>
      <c r="I51" s="1"/>
      <c r="J51" s="1" t="s">
        <v>13</v>
      </c>
    </row>
    <row r="55" spans="1:10" x14ac:dyDescent="0.3">
      <c r="B55" s="1"/>
      <c r="C55" s="1"/>
      <c r="D55" s="1"/>
      <c r="E55" s="1"/>
      <c r="F55" s="1"/>
      <c r="G55" s="1"/>
      <c r="H55" s="1"/>
      <c r="I55" s="1"/>
      <c r="J55" s="1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J6" sqref="J6"/>
    </sheetView>
  </sheetViews>
  <sheetFormatPr defaultRowHeight="14.4" x14ac:dyDescent="0.3"/>
  <cols>
    <col min="1" max="1" width="8" bestFit="1" customWidth="1"/>
    <col min="2" max="2" width="7.77734375" bestFit="1" customWidth="1"/>
    <col min="3" max="3" width="13.44140625" bestFit="1" customWidth="1"/>
    <col min="4" max="4" width="8.77734375" bestFit="1" customWidth="1"/>
    <col min="5" max="5" width="11.109375" bestFit="1" customWidth="1"/>
    <col min="6" max="6" width="5.6640625" bestFit="1" customWidth="1"/>
    <col min="7" max="7" width="24.5546875" bestFit="1" customWidth="1"/>
    <col min="8" max="8" width="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24</v>
      </c>
    </row>
    <row r="3" spans="1:8" x14ac:dyDescent="0.3">
      <c r="A3" s="49">
        <v>1</v>
      </c>
      <c r="B3" s="1">
        <v>70856</v>
      </c>
      <c r="C3" s="1" t="s">
        <v>119</v>
      </c>
      <c r="D3" s="1" t="s">
        <v>120</v>
      </c>
      <c r="E3" s="1">
        <v>2008</v>
      </c>
      <c r="F3" s="1" t="s">
        <v>31</v>
      </c>
      <c r="G3" s="1" t="s">
        <v>89</v>
      </c>
      <c r="H3">
        <v>90</v>
      </c>
    </row>
    <row r="4" spans="1:8" x14ac:dyDescent="0.3">
      <c r="A4" s="49">
        <v>2</v>
      </c>
      <c r="B4" s="1">
        <v>74162</v>
      </c>
      <c r="C4" s="1" t="s">
        <v>124</v>
      </c>
      <c r="D4" s="1" t="s">
        <v>125</v>
      </c>
      <c r="E4" s="1">
        <v>2010</v>
      </c>
      <c r="F4" s="1" t="s">
        <v>31</v>
      </c>
      <c r="G4" s="1" t="s">
        <v>89</v>
      </c>
      <c r="H4">
        <v>60</v>
      </c>
    </row>
    <row r="5" spans="1:8" x14ac:dyDescent="0.3">
      <c r="A5" s="50" t="s">
        <v>111</v>
      </c>
      <c r="B5" s="1">
        <v>83537</v>
      </c>
      <c r="C5" s="1" t="s">
        <v>122</v>
      </c>
      <c r="D5" s="1" t="s">
        <v>123</v>
      </c>
      <c r="E5" s="1">
        <v>2012</v>
      </c>
      <c r="F5" s="1" t="s">
        <v>31</v>
      </c>
      <c r="G5" s="1" t="s">
        <v>89</v>
      </c>
      <c r="H5">
        <v>30</v>
      </c>
    </row>
    <row r="6" spans="1:8" x14ac:dyDescent="0.3">
      <c r="A6" s="50" t="s">
        <v>111</v>
      </c>
      <c r="B6" s="1">
        <v>70765</v>
      </c>
      <c r="C6" s="1" t="s">
        <v>121</v>
      </c>
      <c r="D6" s="1" t="s">
        <v>37</v>
      </c>
      <c r="E6" s="1">
        <v>2009</v>
      </c>
      <c r="F6" s="1" t="s">
        <v>31</v>
      </c>
      <c r="G6" s="1" t="s">
        <v>89</v>
      </c>
      <c r="H6">
        <v>30</v>
      </c>
    </row>
    <row r="7" spans="1:8" x14ac:dyDescent="0.3">
      <c r="A7" s="51" t="s">
        <v>112</v>
      </c>
      <c r="B7" s="1">
        <v>82992</v>
      </c>
      <c r="C7" s="1" t="s">
        <v>134</v>
      </c>
      <c r="D7" s="1" t="s">
        <v>47</v>
      </c>
      <c r="E7" s="1">
        <v>2012</v>
      </c>
      <c r="F7" s="1" t="s">
        <v>31</v>
      </c>
      <c r="G7" s="1" t="s">
        <v>32</v>
      </c>
      <c r="H7">
        <v>15</v>
      </c>
    </row>
    <row r="8" spans="1:8" x14ac:dyDescent="0.3">
      <c r="A8" s="51" t="s">
        <v>112</v>
      </c>
      <c r="B8" s="1">
        <v>84142</v>
      </c>
      <c r="C8" s="1" t="s">
        <v>128</v>
      </c>
      <c r="D8" s="1" t="s">
        <v>129</v>
      </c>
      <c r="E8" s="1">
        <v>2012</v>
      </c>
      <c r="F8" s="1" t="s">
        <v>31</v>
      </c>
      <c r="G8" s="1" t="s">
        <v>89</v>
      </c>
      <c r="H8">
        <v>15</v>
      </c>
    </row>
    <row r="9" spans="1:8" x14ac:dyDescent="0.3">
      <c r="A9" s="51" t="s">
        <v>112</v>
      </c>
      <c r="B9" s="1">
        <v>80231</v>
      </c>
      <c r="C9" s="1" t="s">
        <v>126</v>
      </c>
      <c r="D9" s="1" t="s">
        <v>127</v>
      </c>
      <c r="E9" s="1">
        <v>2010</v>
      </c>
      <c r="F9" s="1" t="s">
        <v>33</v>
      </c>
      <c r="G9" s="1" t="s">
        <v>34</v>
      </c>
      <c r="H9">
        <v>15</v>
      </c>
    </row>
    <row r="10" spans="1:8" x14ac:dyDescent="0.3">
      <c r="A10" s="51" t="s">
        <v>112</v>
      </c>
      <c r="B10" s="1">
        <v>81487</v>
      </c>
      <c r="C10" s="1" t="s">
        <v>27</v>
      </c>
      <c r="D10" s="1" t="s">
        <v>30</v>
      </c>
      <c r="E10" s="1">
        <v>2014</v>
      </c>
      <c r="F10" s="1" t="s">
        <v>28</v>
      </c>
      <c r="G10" s="1" t="s">
        <v>29</v>
      </c>
      <c r="H10">
        <v>15</v>
      </c>
    </row>
    <row r="11" spans="1:8" x14ac:dyDescent="0.3">
      <c r="A11" s="49">
        <v>9</v>
      </c>
      <c r="B11" s="1">
        <v>78609</v>
      </c>
      <c r="C11" s="1" t="s">
        <v>130</v>
      </c>
      <c r="D11" s="1" t="s">
        <v>131</v>
      </c>
      <c r="E11" s="1">
        <v>2010</v>
      </c>
      <c r="F11" s="1" t="s">
        <v>83</v>
      </c>
      <c r="G11" s="1" t="s">
        <v>84</v>
      </c>
      <c r="H11">
        <v>6</v>
      </c>
    </row>
    <row r="12" spans="1:8" x14ac:dyDescent="0.3">
      <c r="A12" s="49">
        <v>10</v>
      </c>
      <c r="B12" s="1">
        <v>72219</v>
      </c>
      <c r="C12" s="1" t="s">
        <v>132</v>
      </c>
      <c r="D12" s="1" t="s">
        <v>35</v>
      </c>
      <c r="E12" s="1">
        <v>2009</v>
      </c>
      <c r="F12" s="1" t="s">
        <v>83</v>
      </c>
      <c r="G12" s="1" t="s">
        <v>84</v>
      </c>
      <c r="H12">
        <v>5</v>
      </c>
    </row>
    <row r="13" spans="1:8" x14ac:dyDescent="0.3">
      <c r="A13" s="50" t="s">
        <v>113</v>
      </c>
      <c r="B13" s="1">
        <v>82013</v>
      </c>
      <c r="C13" s="1" t="s">
        <v>137</v>
      </c>
      <c r="D13" s="1" t="s">
        <v>138</v>
      </c>
      <c r="E13" s="1">
        <v>2011</v>
      </c>
      <c r="F13" s="1" t="s">
        <v>38</v>
      </c>
      <c r="G13" s="1" t="s">
        <v>39</v>
      </c>
      <c r="H13">
        <v>2</v>
      </c>
    </row>
    <row r="14" spans="1:8" x14ac:dyDescent="0.3">
      <c r="A14" s="50" t="s">
        <v>113</v>
      </c>
      <c r="B14" s="1">
        <v>87467</v>
      </c>
      <c r="C14" s="1" t="s">
        <v>133</v>
      </c>
      <c r="D14" s="1" t="s">
        <v>40</v>
      </c>
      <c r="E14" s="1">
        <v>2012</v>
      </c>
      <c r="F14" s="1" t="s">
        <v>83</v>
      </c>
      <c r="G14" s="1" t="s">
        <v>84</v>
      </c>
      <c r="H14">
        <v>2</v>
      </c>
    </row>
    <row r="15" spans="1:8" x14ac:dyDescent="0.3">
      <c r="A15" s="49" t="s">
        <v>114</v>
      </c>
      <c r="B15" s="1">
        <v>89731</v>
      </c>
      <c r="C15" s="1" t="s">
        <v>36</v>
      </c>
      <c r="D15" s="1" t="s">
        <v>37</v>
      </c>
      <c r="E15" s="1">
        <v>2014</v>
      </c>
      <c r="F15" s="1" t="s">
        <v>38</v>
      </c>
      <c r="G15" s="1" t="s">
        <v>39</v>
      </c>
      <c r="H15">
        <v>0</v>
      </c>
    </row>
    <row r="16" spans="1:8" x14ac:dyDescent="0.3">
      <c r="A16" s="49" t="s">
        <v>114</v>
      </c>
      <c r="B16" s="1">
        <v>83846</v>
      </c>
      <c r="C16" s="1" t="s">
        <v>139</v>
      </c>
      <c r="D16" s="1" t="s">
        <v>140</v>
      </c>
      <c r="E16" s="1">
        <v>2011</v>
      </c>
      <c r="F16" s="1" t="s">
        <v>41</v>
      </c>
      <c r="G16" s="1" t="s">
        <v>46</v>
      </c>
      <c r="H16">
        <v>1</v>
      </c>
    </row>
    <row r="17" spans="1:8" x14ac:dyDescent="0.3">
      <c r="A17" s="49" t="s">
        <v>114</v>
      </c>
      <c r="B17" s="1">
        <v>86761</v>
      </c>
      <c r="C17" s="1" t="s">
        <v>43</v>
      </c>
      <c r="D17" s="1" t="s">
        <v>42</v>
      </c>
      <c r="E17" s="1">
        <v>2013</v>
      </c>
      <c r="F17" s="1" t="s">
        <v>44</v>
      </c>
      <c r="G17" s="1" t="s">
        <v>45</v>
      </c>
      <c r="H17">
        <v>0</v>
      </c>
    </row>
    <row r="18" spans="1:8" x14ac:dyDescent="0.3">
      <c r="A18" s="49" t="s">
        <v>114</v>
      </c>
      <c r="B18" s="1">
        <v>84147</v>
      </c>
      <c r="C18" s="1" t="s">
        <v>135</v>
      </c>
      <c r="D18" s="1" t="s">
        <v>136</v>
      </c>
      <c r="E18" s="1">
        <v>2012</v>
      </c>
      <c r="F18" s="1" t="s">
        <v>31</v>
      </c>
      <c r="G18" s="1" t="s">
        <v>32</v>
      </c>
      <c r="H18">
        <v>0</v>
      </c>
    </row>
    <row r="19" spans="1:8" x14ac:dyDescent="0.3">
      <c r="A19" s="49">
        <v>17</v>
      </c>
      <c r="B19" s="1">
        <v>87762</v>
      </c>
      <c r="C19" s="1" t="s">
        <v>49</v>
      </c>
      <c r="D19" s="1" t="s">
        <v>50</v>
      </c>
      <c r="E19" s="1">
        <v>2013</v>
      </c>
      <c r="F19" s="1" t="s">
        <v>38</v>
      </c>
      <c r="G19" s="1" t="s">
        <v>39</v>
      </c>
      <c r="H19"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3"/>
  <sheetViews>
    <sheetView zoomScale="85" zoomScaleNormal="85" workbookViewId="0">
      <selection activeCell="W22" sqref="W22"/>
    </sheetView>
  </sheetViews>
  <sheetFormatPr defaultRowHeight="14.4" x14ac:dyDescent="0.3"/>
  <cols>
    <col min="1" max="1" width="6" bestFit="1" customWidth="1"/>
    <col min="2" max="2" width="3.44140625" customWidth="1"/>
    <col min="3" max="3" width="11.44140625" customWidth="1"/>
    <col min="4" max="4" width="13.33203125" customWidth="1"/>
    <col min="5" max="5" width="4.33203125" style="22" customWidth="1"/>
    <col min="6" max="6" width="1.6640625" style="22" customWidth="1"/>
    <col min="7" max="8" width="4.33203125" style="22" customWidth="1"/>
    <col min="9" max="9" width="1.6640625" style="22" customWidth="1"/>
    <col min="10" max="11" width="4.33203125" style="22" customWidth="1"/>
    <col min="12" max="12" width="1.6640625" style="22" customWidth="1"/>
    <col min="13" max="14" width="4.33203125" style="22" customWidth="1"/>
    <col min="15" max="15" width="1.6640625" style="22" customWidth="1"/>
    <col min="16" max="17" width="4.33203125" style="22" customWidth="1"/>
    <col min="18" max="18" width="1.6640625" style="22" customWidth="1"/>
    <col min="19" max="20" width="4.33203125" style="22" customWidth="1"/>
    <col min="21" max="21" width="1.6640625" style="22" customWidth="1"/>
    <col min="22" max="22" width="4.33203125" style="22" customWidth="1"/>
    <col min="23" max="23" width="4.33203125" style="23" customWidth="1"/>
    <col min="24" max="24" width="1.6640625" style="22" customWidth="1"/>
    <col min="25" max="26" width="4.33203125" style="24" customWidth="1"/>
    <col min="27" max="27" width="1.6640625" style="24" customWidth="1"/>
    <col min="28" max="28" width="4.33203125" style="22" customWidth="1"/>
    <col min="29" max="29" width="6.5546875" customWidth="1"/>
    <col min="30" max="30" width="2.33203125" bestFit="1" customWidth="1"/>
    <col min="31" max="31" width="17.33203125" bestFit="1" customWidth="1"/>
    <col min="32" max="32" width="2.44140625" bestFit="1" customWidth="1"/>
    <col min="33" max="33" width="17.33203125" bestFit="1" customWidth="1"/>
    <col min="34" max="38" width="5.109375" bestFit="1" customWidth="1"/>
    <col min="39" max="41" width="4.33203125" customWidth="1"/>
    <col min="42" max="42" width="8.44140625" bestFit="1" customWidth="1"/>
  </cols>
  <sheetData>
    <row r="1" spans="1:44" ht="15" thickBot="1" x14ac:dyDescent="0.35">
      <c r="AM1" s="2"/>
      <c r="AN1" s="2"/>
      <c r="AO1" s="2"/>
    </row>
    <row r="2" spans="1:44" ht="15" thickBot="1" x14ac:dyDescent="0.35">
      <c r="B2" s="116" t="s">
        <v>9</v>
      </c>
      <c r="C2" s="117"/>
      <c r="D2" s="30">
        <v>1</v>
      </c>
      <c r="E2" s="116">
        <v>1</v>
      </c>
      <c r="F2" s="117"/>
      <c r="G2" s="117"/>
      <c r="H2" s="118">
        <v>2</v>
      </c>
      <c r="I2" s="117"/>
      <c r="J2" s="119"/>
      <c r="K2" s="117">
        <v>3</v>
      </c>
      <c r="L2" s="117"/>
      <c r="M2" s="117"/>
      <c r="N2" s="118">
        <v>4</v>
      </c>
      <c r="O2" s="117"/>
      <c r="P2" s="117"/>
      <c r="Q2" s="116" t="s">
        <v>10</v>
      </c>
      <c r="R2" s="117"/>
      <c r="S2" s="117"/>
      <c r="T2" s="118" t="s">
        <v>11</v>
      </c>
      <c r="U2" s="117"/>
      <c r="V2" s="119"/>
      <c r="W2" s="118" t="s">
        <v>12</v>
      </c>
      <c r="X2" s="117"/>
      <c r="Y2" s="120"/>
      <c r="Z2"/>
      <c r="AA2"/>
      <c r="AB2"/>
      <c r="AE2" s="6"/>
      <c r="AF2" s="7"/>
      <c r="AG2" s="7"/>
      <c r="AH2" s="7" t="s">
        <v>14</v>
      </c>
      <c r="AI2" s="7" t="s">
        <v>15</v>
      </c>
      <c r="AJ2" s="8" t="s">
        <v>16</v>
      </c>
      <c r="AK2" s="7" t="s">
        <v>17</v>
      </c>
      <c r="AL2" s="7" t="s">
        <v>18</v>
      </c>
      <c r="AM2" s="121" t="s">
        <v>19</v>
      </c>
      <c r="AN2" s="121"/>
      <c r="AO2" s="6"/>
      <c r="AP2" s="6" t="s">
        <v>20</v>
      </c>
      <c r="AQ2" s="6"/>
      <c r="AR2" s="6"/>
    </row>
    <row r="3" spans="1:44" ht="14.4" customHeight="1" x14ac:dyDescent="0.3">
      <c r="A3" s="99">
        <v>1</v>
      </c>
      <c r="B3" s="100">
        <v>1</v>
      </c>
      <c r="C3" s="101" t="str">
        <f>IF(ISBLANK(A3),"",VLOOKUP(A3,'chlapci presence'!$A$2:$J$99,3)&amp;" "&amp;VLOOKUP(A3,'chlapci presence'!$A$2:$J$99,4))</f>
        <v>Kosina Ondřej</v>
      </c>
      <c r="D3" s="102"/>
      <c r="E3" s="103" t="s">
        <v>21</v>
      </c>
      <c r="F3" s="104"/>
      <c r="G3" s="105"/>
      <c r="H3" s="3">
        <f>AM6</f>
        <v>3</v>
      </c>
      <c r="I3" s="4" t="s">
        <v>13</v>
      </c>
      <c r="J3" s="5">
        <f>AN6</f>
        <v>0</v>
      </c>
      <c r="K3" s="4">
        <f>AN8</f>
        <v>3</v>
      </c>
      <c r="L3" s="4" t="s">
        <v>13</v>
      </c>
      <c r="M3" s="4">
        <f>AM8</f>
        <v>0</v>
      </c>
      <c r="N3" s="3">
        <f>AM3</f>
        <v>3</v>
      </c>
      <c r="O3" s="4" t="s">
        <v>13</v>
      </c>
      <c r="P3" s="4">
        <f>AN3</f>
        <v>0</v>
      </c>
      <c r="Q3" s="85">
        <f>IF(H3="",0,IF(H3=3,2,1))+IF(K3="",0,IF(K3=3,2,1))+IF(N3="",0,IF(N3=3,2,1))</f>
        <v>6</v>
      </c>
      <c r="R3" s="107"/>
      <c r="S3" s="107"/>
      <c r="T3" s="93">
        <f>IF(H3="",0,H3)+IF(K3="",0,K3)+IF(N3="",0,N3)</f>
        <v>9</v>
      </c>
      <c r="U3" s="70" t="s">
        <v>13</v>
      </c>
      <c r="V3" s="108">
        <f>IF(J3="",0,J3)+IF(M3="",0,M3)+IF(P3="",0,P3)</f>
        <v>0</v>
      </c>
      <c r="W3" s="109" t="s">
        <v>65</v>
      </c>
      <c r="X3" s="109"/>
      <c r="Y3" s="110"/>
      <c r="AD3" s="6">
        <v>1</v>
      </c>
      <c r="AE3" s="6" t="str">
        <f>C3</f>
        <v>Kosina Ondřej</v>
      </c>
      <c r="AF3" s="9">
        <v>4</v>
      </c>
      <c r="AG3" s="6" t="str">
        <f>C9</f>
        <v>Sedlák Pavel</v>
      </c>
      <c r="AH3" s="7" t="s">
        <v>62</v>
      </c>
      <c r="AI3" s="7" t="s">
        <v>52</v>
      </c>
      <c r="AJ3" s="7" t="s">
        <v>106</v>
      </c>
      <c r="AK3" s="7"/>
      <c r="AL3" s="7"/>
      <c r="AM3" s="10">
        <f t="shared" ref="AM3:AM8" si="0">IF(ISBLANK(AH3),"",IF(CODE(AH3)=45,0,1)+IF(ISBLANK(AI3),0,IF(CODE(AI3)=45,0,1))+IF(ISBLANK(AJ3),0,IF(CODE(AJ3)=45,0,1))+IF(ISBLANK(AK3),0,IF(CODE(AK3)=45,0,1))+IF(ISBLANK(AL3),0,IF(CODE(AL3)=45,0,1)))</f>
        <v>3</v>
      </c>
      <c r="AN3" s="10">
        <f t="shared" ref="AN3:AN8" si="1">IF(ISBLANK(AH3),"",IF(CODE(AH3)=45,1,0)+IF(ISBLANK(AI3),0,IF(CODE(AI3)=45,1,0))+IF(ISBLANK(AJ3),0,IF(CODE(AJ3)=45,1,0))+IF(ISBLANK(AK3),0,IF(CODE(AK3)=45,1,0))+IF(ISBLANK(AL3),0,IF(CODE(AL3)=45,1,0)))</f>
        <v>0</v>
      </c>
      <c r="AO3" s="6"/>
      <c r="AP3" s="11" t="str">
        <f t="shared" ref="AP3:AP8" si="2">IF(ISBLANK(AH3),"",IF(OR(AM3=3,AN3=3),IF(AND(ISBLANK(AK3),ISBLANK(AL3),OR(AM3=3,AN3=3)),"OK",IF(ABS(IF(CODE(AH3)=45,-1,1)+IF(CODE(AI3)=45,-1,1)+IF(CODE(AJ3)=45,-1,1))=1,IF(AND(ISBLANK(AL3),OR(AM3=3,AN3=3)),"OK",IF(IF(CODE(AH3)=45,-1,1)+IF(CODE(AI3)=45,-1,1)+IF(CODE(AJ3)=45,-1,1)+IF(CODE(AK3)=45,-1,1)=0,"OK","CHYBA")),"CHYBA")),IF(AND(AM3&lt;3,AN3&lt;3),"NEKOMPLETNÍ","CHYBA")))</f>
        <v>OK</v>
      </c>
      <c r="AQ3" s="6"/>
      <c r="AR3" s="6"/>
    </row>
    <row r="4" spans="1:44" ht="14.4" customHeight="1" x14ac:dyDescent="0.3">
      <c r="A4" s="99"/>
      <c r="B4" s="54"/>
      <c r="C4" s="93" t="str">
        <f>IF(ISBLANK(A3),"",VLOOKUP(A3,'chlapci presence'!$A$2:$J$99,7))</f>
        <v>TJ Tatran Hostinné</v>
      </c>
      <c r="D4" s="94"/>
      <c r="E4" s="106"/>
      <c r="F4" s="88"/>
      <c r="G4" s="89"/>
      <c r="H4" s="111" t="str">
        <f>"("&amp;AH6&amp;","&amp;AI6&amp;","&amp;AJ6&amp;","&amp;AK6&amp;","&amp;AL6&amp;")"</f>
        <v>(3,3,1,,)</v>
      </c>
      <c r="I4" s="112"/>
      <c r="J4" s="113"/>
      <c r="K4" s="112"/>
      <c r="L4" s="112"/>
      <c r="M4" s="112"/>
      <c r="N4" s="114" t="str">
        <f>"("&amp;AH3&amp;","&amp;AI3&amp;","&amp;AJ3&amp;","&amp;AK3&amp;","&amp;AL3&amp;")"</f>
        <v>(3,2,1,,)</v>
      </c>
      <c r="O4" s="115"/>
      <c r="P4" s="115"/>
      <c r="Q4" s="64"/>
      <c r="R4" s="65"/>
      <c r="S4" s="65"/>
      <c r="T4" s="68"/>
      <c r="U4" s="90"/>
      <c r="V4" s="72"/>
      <c r="W4" s="91"/>
      <c r="X4" s="91"/>
      <c r="Y4" s="92"/>
      <c r="AD4" s="6">
        <v>2</v>
      </c>
      <c r="AE4" s="6" t="str">
        <f>C5</f>
        <v>Vítek Michael</v>
      </c>
      <c r="AF4" s="6">
        <v>3</v>
      </c>
      <c r="AG4" s="6" t="str">
        <f>C7</f>
        <v>Daněk Vojtěch</v>
      </c>
      <c r="AH4" s="7" t="s">
        <v>57</v>
      </c>
      <c r="AI4" s="7" t="s">
        <v>63</v>
      </c>
      <c r="AJ4" s="7" t="s">
        <v>76</v>
      </c>
      <c r="AK4" s="7"/>
      <c r="AL4" s="7"/>
      <c r="AM4" s="10">
        <f t="shared" si="0"/>
        <v>0</v>
      </c>
      <c r="AN4" s="10">
        <f t="shared" si="1"/>
        <v>3</v>
      </c>
      <c r="AO4" s="6"/>
      <c r="AP4" s="11" t="str">
        <f t="shared" si="2"/>
        <v>OK</v>
      </c>
      <c r="AQ4" s="6"/>
      <c r="AR4" s="6"/>
    </row>
    <row r="5" spans="1:44" ht="14.4" customHeight="1" x14ac:dyDescent="0.3">
      <c r="A5" s="53">
        <v>35</v>
      </c>
      <c r="B5" s="84">
        <v>2</v>
      </c>
      <c r="C5" s="56" t="str">
        <f>IF(ISBLANK(A5),"",VLOOKUP(A5,'chlapci presence'!$A$2:$J$99,3)&amp;" "&amp;VLOOKUP(A5,'chlapci presence'!$A$2:$J$99,4))</f>
        <v>Vítek Michael</v>
      </c>
      <c r="D5" s="57"/>
      <c r="E5" s="12">
        <f>J3</f>
        <v>0</v>
      </c>
      <c r="F5" s="13" t="s">
        <v>13</v>
      </c>
      <c r="G5" s="13">
        <f>H3</f>
        <v>3</v>
      </c>
      <c r="H5" s="58" t="s">
        <v>21</v>
      </c>
      <c r="I5" s="59"/>
      <c r="J5" s="86"/>
      <c r="K5" s="13">
        <f>AM4</f>
        <v>0</v>
      </c>
      <c r="L5" s="13" t="s">
        <v>13</v>
      </c>
      <c r="M5" s="13">
        <f>AN4</f>
        <v>3</v>
      </c>
      <c r="N5" s="14">
        <f>AM7</f>
        <v>0</v>
      </c>
      <c r="O5" s="13" t="s">
        <v>13</v>
      </c>
      <c r="P5" s="13">
        <f>AN7</f>
        <v>3</v>
      </c>
      <c r="Q5" s="64">
        <f>IF(E5="",0,IF(E5=3,2,1))+IF(K5="",0,IF(K5=3,2,1))+IF(N5="",0,IF(N5=3,2,1))</f>
        <v>3</v>
      </c>
      <c r="R5" s="65"/>
      <c r="S5" s="65"/>
      <c r="T5" s="68">
        <f>IF(E5="",0,E5)+IF(K5="",0,K5)+IF(N5="",0,N5)</f>
        <v>0</v>
      </c>
      <c r="U5" s="70" t="s">
        <v>13</v>
      </c>
      <c r="V5" s="72">
        <f>IF(G5="",0,G5)+IF(M5="",0,M5)+IF(P5="",0,P5)</f>
        <v>9</v>
      </c>
      <c r="W5" s="91" t="s">
        <v>66</v>
      </c>
      <c r="X5" s="91"/>
      <c r="Y5" s="92"/>
      <c r="AD5" s="6">
        <v>4</v>
      </c>
      <c r="AE5" s="6" t="str">
        <f>C9</f>
        <v>Sedlák Pavel</v>
      </c>
      <c r="AF5" s="6">
        <v>3</v>
      </c>
      <c r="AG5" s="6" t="str">
        <f>C7</f>
        <v>Daněk Vojtěch</v>
      </c>
      <c r="AH5" s="7" t="s">
        <v>55</v>
      </c>
      <c r="AI5" s="7" t="s">
        <v>58</v>
      </c>
      <c r="AJ5" s="7" t="s">
        <v>59</v>
      </c>
      <c r="AK5" s="7"/>
      <c r="AL5" s="7"/>
      <c r="AM5" s="10">
        <f t="shared" si="0"/>
        <v>0</v>
      </c>
      <c r="AN5" s="10">
        <f t="shared" si="1"/>
        <v>3</v>
      </c>
      <c r="AO5" s="6"/>
      <c r="AP5" s="11" t="str">
        <f t="shared" si="2"/>
        <v>OK</v>
      </c>
      <c r="AQ5" s="6"/>
      <c r="AR5" s="6"/>
    </row>
    <row r="6" spans="1:44" ht="14.4" customHeight="1" x14ac:dyDescent="0.3">
      <c r="A6" s="53"/>
      <c r="B6" s="85"/>
      <c r="C6" s="93" t="str">
        <f>IF(ISBLANK(A5),"",VLOOKUP(A5,'chlapci presence'!$A$2:$J$99,7))</f>
        <v>Sokol Jaroměř-Josefov 2</v>
      </c>
      <c r="D6" s="94"/>
      <c r="E6" s="95"/>
      <c r="F6" s="96"/>
      <c r="G6" s="96"/>
      <c r="H6" s="87"/>
      <c r="I6" s="88"/>
      <c r="J6" s="89"/>
      <c r="K6" s="96" t="str">
        <f>"("&amp;AH4&amp;","&amp;AI4&amp;","&amp;AJ4&amp;","&amp;AK4&amp;","&amp;AL4&amp;")"</f>
        <v>(-3,-2,-4,,)</v>
      </c>
      <c r="L6" s="96"/>
      <c r="M6" s="96"/>
      <c r="N6" s="97" t="str">
        <f>"("&amp;AH7&amp;","&amp;AI7&amp;","&amp;AJ7&amp;","&amp;AK7&amp;","&amp;AL7&amp;")"</f>
        <v>(-1,-3,-6,,)</v>
      </c>
      <c r="O6" s="96"/>
      <c r="P6" s="96"/>
      <c r="Q6" s="64"/>
      <c r="R6" s="65"/>
      <c r="S6" s="65"/>
      <c r="T6" s="68"/>
      <c r="U6" s="90"/>
      <c r="V6" s="72"/>
      <c r="W6" s="91"/>
      <c r="X6" s="91"/>
      <c r="Y6" s="92"/>
      <c r="AD6" s="6">
        <v>1</v>
      </c>
      <c r="AE6" s="6" t="str">
        <f>C3</f>
        <v>Kosina Ondřej</v>
      </c>
      <c r="AF6" s="6">
        <v>2</v>
      </c>
      <c r="AG6" s="6" t="str">
        <f>C5</f>
        <v>Vítek Michael</v>
      </c>
      <c r="AH6" s="7" t="s">
        <v>62</v>
      </c>
      <c r="AI6" s="7" t="s">
        <v>62</v>
      </c>
      <c r="AJ6" s="7" t="s">
        <v>106</v>
      </c>
      <c r="AK6" s="7"/>
      <c r="AL6" s="7"/>
      <c r="AM6" s="10">
        <f t="shared" si="0"/>
        <v>3</v>
      </c>
      <c r="AN6" s="10">
        <f t="shared" si="1"/>
        <v>0</v>
      </c>
      <c r="AO6" s="6"/>
      <c r="AP6" s="11" t="str">
        <f t="shared" si="2"/>
        <v>OK</v>
      </c>
      <c r="AQ6" s="6"/>
      <c r="AR6" s="6"/>
    </row>
    <row r="7" spans="1:44" ht="14.4" customHeight="1" x14ac:dyDescent="0.3">
      <c r="A7" s="53">
        <v>22</v>
      </c>
      <c r="B7" s="84">
        <v>3</v>
      </c>
      <c r="C7" s="56" t="str">
        <f>IF(ISBLANK(A7),"",VLOOKUP(A7,'chlapci presence'!$A$2:$J$99,3)&amp;" "&amp;VLOOKUP(A7,'chlapci presence'!$A$2:$J$99,4))</f>
        <v>Daněk Vojtěch</v>
      </c>
      <c r="D7" s="57"/>
      <c r="E7" s="12">
        <f>M3</f>
        <v>0</v>
      </c>
      <c r="F7" s="13" t="s">
        <v>13</v>
      </c>
      <c r="G7" s="13">
        <f>K3</f>
        <v>3</v>
      </c>
      <c r="H7" s="14">
        <f>M5</f>
        <v>3</v>
      </c>
      <c r="I7" s="13" t="s">
        <v>13</v>
      </c>
      <c r="J7" s="18">
        <f>K5</f>
        <v>0</v>
      </c>
      <c r="K7" s="58" t="s">
        <v>21</v>
      </c>
      <c r="L7" s="59"/>
      <c r="M7" s="86"/>
      <c r="N7" s="14">
        <f>AN5</f>
        <v>3</v>
      </c>
      <c r="O7" s="13" t="s">
        <v>13</v>
      </c>
      <c r="P7" s="13">
        <f>AM5</f>
        <v>0</v>
      </c>
      <c r="Q7" s="64">
        <f>IF(E7="",0,IF(E7=3,2,1))+IF(H7="",0,IF(H7=3,2,1))+IF(N7="",0,IF(N7=3,2,1))</f>
        <v>5</v>
      </c>
      <c r="R7" s="65"/>
      <c r="S7" s="65"/>
      <c r="T7" s="68">
        <f>IF(E7="",0,E7)+IF(H7="",0,H7)+IF(N7="",0,N7)</f>
        <v>6</v>
      </c>
      <c r="U7" s="70" t="s">
        <v>13</v>
      </c>
      <c r="V7" s="72">
        <f>IF(G7="",0,G7)+IF(J7="",0,J7)+IF(P7="",0,P7)</f>
        <v>3</v>
      </c>
      <c r="W7" s="91" t="s">
        <v>67</v>
      </c>
      <c r="X7" s="91"/>
      <c r="Y7" s="92"/>
      <c r="AD7" s="6">
        <v>2</v>
      </c>
      <c r="AE7" s="6" t="str">
        <f>C5</f>
        <v>Vítek Michael</v>
      </c>
      <c r="AF7" s="6">
        <v>4</v>
      </c>
      <c r="AG7" s="6" t="str">
        <f>C9</f>
        <v>Sedlák Pavel</v>
      </c>
      <c r="AH7" s="7" t="s">
        <v>71</v>
      </c>
      <c r="AI7" s="7" t="s">
        <v>57</v>
      </c>
      <c r="AJ7" s="7" t="s">
        <v>54</v>
      </c>
      <c r="AK7" s="7"/>
      <c r="AL7" s="7"/>
      <c r="AM7" s="10">
        <f t="shared" si="0"/>
        <v>0</v>
      </c>
      <c r="AN7" s="10">
        <f t="shared" si="1"/>
        <v>3</v>
      </c>
      <c r="AO7" s="6"/>
      <c r="AP7" s="11" t="str">
        <f t="shared" si="2"/>
        <v>OK</v>
      </c>
      <c r="AQ7" s="6"/>
      <c r="AR7" s="6"/>
    </row>
    <row r="8" spans="1:44" ht="14.4" customHeight="1" x14ac:dyDescent="0.3">
      <c r="A8" s="53"/>
      <c r="B8" s="85"/>
      <c r="C8" s="93" t="str">
        <f>IF(ISBLANK(A7),"",VLOOKUP(A7,'chlapci presence'!$A$2:$J$99,7))</f>
        <v>TJ Sokol PP Hradec Králové 2</v>
      </c>
      <c r="D8" s="94"/>
      <c r="E8" s="95" t="str">
        <f>"("&amp;AH8&amp;","&amp;AI8&amp;","&amp;AJ8&amp;","&amp;AK8&amp;","&amp;AL8&amp;")"</f>
        <v>(-4,-3,-2,,)</v>
      </c>
      <c r="F8" s="96"/>
      <c r="G8" s="96"/>
      <c r="H8" s="97"/>
      <c r="I8" s="96"/>
      <c r="J8" s="98"/>
      <c r="K8" s="87"/>
      <c r="L8" s="88"/>
      <c r="M8" s="89"/>
      <c r="N8" s="97"/>
      <c r="O8" s="96"/>
      <c r="P8" s="96"/>
      <c r="Q8" s="64"/>
      <c r="R8" s="65"/>
      <c r="S8" s="65"/>
      <c r="T8" s="68"/>
      <c r="U8" s="90"/>
      <c r="V8" s="72"/>
      <c r="W8" s="91"/>
      <c r="X8" s="91"/>
      <c r="Y8" s="92"/>
      <c r="AD8" s="6">
        <v>3</v>
      </c>
      <c r="AE8" s="6" t="str">
        <f>C7</f>
        <v>Daněk Vojtěch</v>
      </c>
      <c r="AF8" s="6">
        <v>1</v>
      </c>
      <c r="AG8" s="6" t="str">
        <f>C3</f>
        <v>Kosina Ondřej</v>
      </c>
      <c r="AH8" s="7" t="s">
        <v>76</v>
      </c>
      <c r="AI8" s="7" t="s">
        <v>57</v>
      </c>
      <c r="AJ8" s="7" t="s">
        <v>63</v>
      </c>
      <c r="AK8" s="7"/>
      <c r="AL8" s="7"/>
      <c r="AM8" s="10">
        <f t="shared" si="0"/>
        <v>0</v>
      </c>
      <c r="AN8" s="10">
        <f t="shared" si="1"/>
        <v>3</v>
      </c>
      <c r="AO8" s="6"/>
      <c r="AP8" s="11" t="str">
        <f t="shared" si="2"/>
        <v>OK</v>
      </c>
      <c r="AQ8" s="6"/>
      <c r="AR8" s="6"/>
    </row>
    <row r="9" spans="1:44" ht="14.4" customHeight="1" x14ac:dyDescent="0.3">
      <c r="A9" s="53">
        <v>28</v>
      </c>
      <c r="B9" s="54">
        <v>4</v>
      </c>
      <c r="C9" s="56" t="str">
        <f>IF(ISBLANK(A9),"",VLOOKUP(A9,'chlapci presence'!$A$2:$J$99,3)&amp;" "&amp;VLOOKUP(A9,'chlapci presence'!$A$2:$J$99,4))</f>
        <v>Sedlák Pavel</v>
      </c>
      <c r="D9" s="57"/>
      <c r="E9" s="21">
        <f>P3</f>
        <v>0</v>
      </c>
      <c r="F9" s="4" t="s">
        <v>13</v>
      </c>
      <c r="G9" s="4">
        <f>N3</f>
        <v>3</v>
      </c>
      <c r="H9" s="3">
        <f>P5</f>
        <v>3</v>
      </c>
      <c r="I9" s="4" t="s">
        <v>13</v>
      </c>
      <c r="J9" s="5">
        <f>N5</f>
        <v>0</v>
      </c>
      <c r="K9" s="4">
        <f>P7</f>
        <v>0</v>
      </c>
      <c r="L9" s="4" t="s">
        <v>13</v>
      </c>
      <c r="M9" s="4">
        <f>N7</f>
        <v>3</v>
      </c>
      <c r="N9" s="58" t="s">
        <v>21</v>
      </c>
      <c r="O9" s="59"/>
      <c r="P9" s="60"/>
      <c r="Q9" s="64">
        <f>IF(E9="",0,IF(E9=3,2,1))+IF(H9="",0,IF(H9=3,2,1))+IF(K9="",0,IF(K9=3,2,1))</f>
        <v>4</v>
      </c>
      <c r="R9" s="65"/>
      <c r="S9" s="65"/>
      <c r="T9" s="68">
        <f>IF(E9="",0,E9)+IF(H9="",0,H9)+IF(K9="",0,K9)</f>
        <v>3</v>
      </c>
      <c r="U9" s="70" t="s">
        <v>13</v>
      </c>
      <c r="V9" s="72">
        <f>IF(G9="",0,G9)+IF(J9="",0,J9)+IF(M9="",0,M9)</f>
        <v>6</v>
      </c>
      <c r="W9" s="74" t="s">
        <v>68</v>
      </c>
      <c r="X9" s="74"/>
      <c r="Y9" s="75"/>
    </row>
    <row r="10" spans="1:44" ht="15" customHeight="1" thickBot="1" x14ac:dyDescent="0.35">
      <c r="A10" s="53"/>
      <c r="B10" s="55"/>
      <c r="C10" s="78" t="str">
        <f>IF(ISBLANK(A9),"",VLOOKUP(A9,'chlapci presence'!$A$2:$J$99,7))</f>
        <v>Sokol Chrudim</v>
      </c>
      <c r="D10" s="79"/>
      <c r="E10" s="80"/>
      <c r="F10" s="81"/>
      <c r="G10" s="81"/>
      <c r="H10" s="82"/>
      <c r="I10" s="81"/>
      <c r="J10" s="83"/>
      <c r="K10" s="81" t="str">
        <f>"("&amp;AH5&amp;","&amp;AI5&amp;","&amp;AJ5&amp;","&amp;AK5&amp;","&amp;AL5&amp;")"</f>
        <v>(-9,-12,-7,,)</v>
      </c>
      <c r="L10" s="81"/>
      <c r="M10" s="81"/>
      <c r="N10" s="61"/>
      <c r="O10" s="62"/>
      <c r="P10" s="63"/>
      <c r="Q10" s="66"/>
      <c r="R10" s="67"/>
      <c r="S10" s="67"/>
      <c r="T10" s="69"/>
      <c r="U10" s="71"/>
      <c r="V10" s="73"/>
      <c r="W10" s="76"/>
      <c r="X10" s="76"/>
      <c r="Y10" s="77"/>
      <c r="Z10"/>
      <c r="AA10"/>
      <c r="AB10"/>
    </row>
    <row r="12" spans="1:44" ht="15" thickBot="1" x14ac:dyDescent="0.35"/>
    <row r="13" spans="1:44" ht="15" thickBot="1" x14ac:dyDescent="0.35">
      <c r="B13" s="116" t="s">
        <v>9</v>
      </c>
      <c r="C13" s="117"/>
      <c r="D13" s="30">
        <v>2</v>
      </c>
      <c r="E13" s="116">
        <v>1</v>
      </c>
      <c r="F13" s="117"/>
      <c r="G13" s="117"/>
      <c r="H13" s="118">
        <v>2</v>
      </c>
      <c r="I13" s="117"/>
      <c r="J13" s="119"/>
      <c r="K13" s="117">
        <v>3</v>
      </c>
      <c r="L13" s="117"/>
      <c r="M13" s="117"/>
      <c r="N13" s="118">
        <v>4</v>
      </c>
      <c r="O13" s="117"/>
      <c r="P13" s="117"/>
      <c r="Q13" s="116" t="s">
        <v>10</v>
      </c>
      <c r="R13" s="117"/>
      <c r="S13" s="117"/>
      <c r="T13" s="118" t="s">
        <v>11</v>
      </c>
      <c r="U13" s="117"/>
      <c r="V13" s="119"/>
      <c r="W13" s="118" t="s">
        <v>12</v>
      </c>
      <c r="X13" s="117"/>
      <c r="Y13" s="120"/>
      <c r="Z13"/>
      <c r="AA13"/>
      <c r="AB13"/>
      <c r="AE13" s="6"/>
      <c r="AF13" s="7"/>
      <c r="AG13" s="7"/>
      <c r="AH13" s="7" t="s">
        <v>14</v>
      </c>
      <c r="AI13" s="7" t="s">
        <v>15</v>
      </c>
      <c r="AJ13" s="8" t="s">
        <v>16</v>
      </c>
      <c r="AK13" s="7" t="s">
        <v>17</v>
      </c>
      <c r="AL13" s="7" t="s">
        <v>18</v>
      </c>
      <c r="AM13" s="121" t="s">
        <v>19</v>
      </c>
      <c r="AN13" s="121"/>
      <c r="AO13" s="6"/>
      <c r="AP13" s="6" t="s">
        <v>20</v>
      </c>
      <c r="AQ13" s="6"/>
      <c r="AR13" s="6"/>
    </row>
    <row r="14" spans="1:44" ht="14.4" customHeight="1" x14ac:dyDescent="0.3">
      <c r="A14" s="99">
        <v>2</v>
      </c>
      <c r="B14" s="100">
        <v>1</v>
      </c>
      <c r="C14" s="101" t="str">
        <f>IF(ISBLANK(A14),"",VLOOKUP(A14,'chlapci presence'!$A$2:$J$99,3)&amp;" "&amp;VLOOKUP(A14,'chlapci presence'!$A$2:$J$99,4))</f>
        <v>Fidler Jakub</v>
      </c>
      <c r="D14" s="102"/>
      <c r="E14" s="103" t="s">
        <v>21</v>
      </c>
      <c r="F14" s="104"/>
      <c r="G14" s="105"/>
      <c r="H14" s="3">
        <f>AM17</f>
        <v>3</v>
      </c>
      <c r="I14" s="4" t="s">
        <v>13</v>
      </c>
      <c r="J14" s="5">
        <f>AN17</f>
        <v>1</v>
      </c>
      <c r="K14" s="4">
        <f>AN19</f>
        <v>3</v>
      </c>
      <c r="L14" s="4" t="s">
        <v>13</v>
      </c>
      <c r="M14" s="4">
        <f>AM19</f>
        <v>1</v>
      </c>
      <c r="N14" s="3">
        <f>AM14</f>
        <v>3</v>
      </c>
      <c r="O14" s="4" t="s">
        <v>13</v>
      </c>
      <c r="P14" s="4">
        <f>AN14</f>
        <v>0</v>
      </c>
      <c r="Q14" s="85">
        <f>IF(H14="",0,IF(H14=3,2,1))+IF(K14="",0,IF(K14=3,2,1))+IF(N14="",0,IF(N14=3,2,1))</f>
        <v>6</v>
      </c>
      <c r="R14" s="107"/>
      <c r="S14" s="107"/>
      <c r="T14" s="93">
        <f>IF(H14="",0,H14)+IF(K14="",0,K14)+IF(N14="",0,N14)</f>
        <v>9</v>
      </c>
      <c r="U14" s="70" t="s">
        <v>13</v>
      </c>
      <c r="V14" s="108">
        <f>IF(J14="",0,J14)+IF(M14="",0,M14)+IF(P14="",0,P14)</f>
        <v>2</v>
      </c>
      <c r="W14" s="109" t="s">
        <v>65</v>
      </c>
      <c r="X14" s="109"/>
      <c r="Y14" s="110"/>
      <c r="AB14" s="35"/>
      <c r="AD14" s="6">
        <v>1</v>
      </c>
      <c r="AE14" s="6" t="str">
        <f>C14</f>
        <v>Fidler Jakub</v>
      </c>
      <c r="AF14" s="9">
        <v>4</v>
      </c>
      <c r="AG14" s="6" t="str">
        <f>C20</f>
        <v>Vladovič Tomáš</v>
      </c>
      <c r="AH14" s="7" t="s">
        <v>70</v>
      </c>
      <c r="AI14" s="7" t="s">
        <v>52</v>
      </c>
      <c r="AJ14" s="7" t="s">
        <v>61</v>
      </c>
      <c r="AK14" s="7"/>
      <c r="AL14" s="7"/>
      <c r="AM14" s="10">
        <f t="shared" ref="AM14:AM19" si="3">IF(ISBLANK(AH14),"",IF(CODE(AH14)=45,0,1)+IF(ISBLANK(AI14),0,IF(CODE(AI14)=45,0,1))+IF(ISBLANK(AJ14),0,IF(CODE(AJ14)=45,0,1))+IF(ISBLANK(AK14),0,IF(CODE(AK14)=45,0,1))+IF(ISBLANK(AL14),0,IF(CODE(AL14)=45,0,1)))</f>
        <v>3</v>
      </c>
      <c r="AN14" s="10">
        <f t="shared" ref="AN14:AN19" si="4">IF(ISBLANK(AH14),"",IF(CODE(AH14)=45,1,0)+IF(ISBLANK(AI14),0,IF(CODE(AI14)=45,1,0))+IF(ISBLANK(AJ14),0,IF(CODE(AJ14)=45,1,0))+IF(ISBLANK(AK14),0,IF(CODE(AK14)=45,1,0))+IF(ISBLANK(AL14),0,IF(CODE(AL14)=45,1,0)))</f>
        <v>0</v>
      </c>
      <c r="AO14" s="6"/>
      <c r="AP14" s="11" t="str">
        <f t="shared" ref="AP14:AP19" si="5">IF(ISBLANK(AH14),"",IF(OR(AM14=3,AN14=3),IF(AND(ISBLANK(AK14),ISBLANK(AL14),OR(AM14=3,AN14=3)),"OK",IF(ABS(IF(CODE(AH14)=45,-1,1)+IF(CODE(AI14)=45,-1,1)+IF(CODE(AJ14)=45,-1,1))=1,IF(AND(ISBLANK(AL14),OR(AM14=3,AN14=3)),"OK",IF(IF(CODE(AH14)=45,-1,1)+IF(CODE(AI14)=45,-1,1)+IF(CODE(AJ14)=45,-1,1)+IF(CODE(AK14)=45,-1,1)=0,"OK","CHYBA")),"CHYBA")),IF(AND(AM14&lt;3,AN14&lt;3),"NEKOMPLETNÍ","CHYBA")))</f>
        <v>OK</v>
      </c>
      <c r="AQ14" s="6"/>
      <c r="AR14" s="6"/>
    </row>
    <row r="15" spans="1:44" ht="14.4" customHeight="1" x14ac:dyDescent="0.3">
      <c r="A15" s="99"/>
      <c r="B15" s="54"/>
      <c r="C15" s="93" t="str">
        <f>IF(ISBLANK(A14),"",VLOOKUP(A14,'chlapci presence'!$A$2:$J$99,7))</f>
        <v>TJ Sokol PP Hradec Králové 2</v>
      </c>
      <c r="D15" s="94"/>
      <c r="E15" s="106"/>
      <c r="F15" s="88"/>
      <c r="G15" s="89"/>
      <c r="H15" s="111" t="str">
        <f>"("&amp;AH17&amp;","&amp;AI17&amp;","&amp;AJ17&amp;","&amp;AK17&amp;","&amp;AL17&amp;")"</f>
        <v>(-10,3,4,2,)</v>
      </c>
      <c r="I15" s="112"/>
      <c r="J15" s="113"/>
      <c r="K15" s="112"/>
      <c r="L15" s="112"/>
      <c r="M15" s="112"/>
      <c r="N15" s="114" t="str">
        <f>"("&amp;AH14&amp;","&amp;AI14&amp;","&amp;AJ14&amp;","&amp;AK14&amp;","&amp;AL14&amp;")"</f>
        <v>(9,2,4,,)</v>
      </c>
      <c r="O15" s="115"/>
      <c r="P15" s="115"/>
      <c r="Q15" s="64"/>
      <c r="R15" s="65"/>
      <c r="S15" s="65"/>
      <c r="T15" s="68"/>
      <c r="U15" s="90"/>
      <c r="V15" s="72"/>
      <c r="W15" s="91"/>
      <c r="X15" s="91"/>
      <c r="Y15" s="92"/>
      <c r="AB15" s="35"/>
      <c r="AD15" s="6">
        <v>2</v>
      </c>
      <c r="AE15" s="6" t="str">
        <f>C16</f>
        <v>Zoubele Nikolas</v>
      </c>
      <c r="AF15" s="6">
        <v>3</v>
      </c>
      <c r="AG15" s="6" t="str">
        <f>C18</f>
        <v>Donát Antonín</v>
      </c>
      <c r="AH15" s="7" t="s">
        <v>64</v>
      </c>
      <c r="AI15" s="7" t="s">
        <v>59</v>
      </c>
      <c r="AJ15" s="7" t="s">
        <v>76</v>
      </c>
      <c r="AK15" s="7"/>
      <c r="AL15" s="7"/>
      <c r="AM15" s="10">
        <f t="shared" si="3"/>
        <v>0</v>
      </c>
      <c r="AN15" s="10">
        <f t="shared" si="4"/>
        <v>3</v>
      </c>
      <c r="AO15" s="6"/>
      <c r="AP15" s="11" t="str">
        <f t="shared" si="5"/>
        <v>OK</v>
      </c>
      <c r="AQ15" s="6"/>
      <c r="AR15" s="6"/>
    </row>
    <row r="16" spans="1:44" ht="14.4" customHeight="1" x14ac:dyDescent="0.3">
      <c r="A16" s="53">
        <v>26</v>
      </c>
      <c r="B16" s="84">
        <v>2</v>
      </c>
      <c r="C16" s="56" t="str">
        <f>IF(ISBLANK(A16),"",VLOOKUP(A16,'chlapci presence'!$A$2:$J$99,3)&amp;" "&amp;VLOOKUP(A16,'chlapci presence'!$A$2:$J$99,4))</f>
        <v>Zoubele Nikolas</v>
      </c>
      <c r="D16" s="57"/>
      <c r="E16" s="12">
        <f>J14</f>
        <v>1</v>
      </c>
      <c r="F16" s="13" t="s">
        <v>13</v>
      </c>
      <c r="G16" s="13">
        <f>H14</f>
        <v>3</v>
      </c>
      <c r="H16" s="58" t="s">
        <v>21</v>
      </c>
      <c r="I16" s="59"/>
      <c r="J16" s="86"/>
      <c r="K16" s="13">
        <f>AM15</f>
        <v>0</v>
      </c>
      <c r="L16" s="13" t="s">
        <v>13</v>
      </c>
      <c r="M16" s="13">
        <f>AN15</f>
        <v>3</v>
      </c>
      <c r="N16" s="14">
        <f>AM18</f>
        <v>3</v>
      </c>
      <c r="O16" s="13" t="s">
        <v>13</v>
      </c>
      <c r="P16" s="13">
        <f>AN18</f>
        <v>0</v>
      </c>
      <c r="Q16" s="64">
        <f>IF(E16="",0,IF(E16=3,2,1))+IF(K16="",0,IF(K16=3,2,1))+IF(N16="",0,IF(N16=3,2,1))</f>
        <v>4</v>
      </c>
      <c r="R16" s="65"/>
      <c r="S16" s="65"/>
      <c r="T16" s="41">
        <f>IF(E16="",0,E16)+IF(K16="",0,K16)+IF(N16="",0,N16)</f>
        <v>4</v>
      </c>
      <c r="U16" s="42" t="s">
        <v>13</v>
      </c>
      <c r="V16" s="37">
        <f>IF(G16="",0,G16)+IF(M16="",0,M16)+IF(P16="",0,P16)</f>
        <v>6</v>
      </c>
      <c r="W16" s="91" t="s">
        <v>68</v>
      </c>
      <c r="X16" s="91"/>
      <c r="Y16" s="92"/>
      <c r="AB16" s="35"/>
      <c r="AD16" s="6">
        <v>4</v>
      </c>
      <c r="AE16" s="6" t="str">
        <f>C20</f>
        <v>Vladovič Tomáš</v>
      </c>
      <c r="AF16" s="6">
        <v>3</v>
      </c>
      <c r="AG16" s="6" t="str">
        <f>C18</f>
        <v>Donát Antonín</v>
      </c>
      <c r="AH16" s="7" t="s">
        <v>63</v>
      </c>
      <c r="AI16" s="7" t="s">
        <v>76</v>
      </c>
      <c r="AJ16" s="7" t="s">
        <v>59</v>
      </c>
      <c r="AK16" s="7"/>
      <c r="AL16" s="7"/>
      <c r="AM16" s="10">
        <f t="shared" si="3"/>
        <v>0</v>
      </c>
      <c r="AN16" s="10">
        <f t="shared" si="4"/>
        <v>3</v>
      </c>
      <c r="AO16" s="6"/>
      <c r="AP16" s="11" t="str">
        <f t="shared" si="5"/>
        <v>OK</v>
      </c>
      <c r="AQ16" s="6"/>
      <c r="AR16" s="6"/>
    </row>
    <row r="17" spans="1:44" ht="14.4" customHeight="1" x14ac:dyDescent="0.3">
      <c r="A17" s="53"/>
      <c r="B17" s="85"/>
      <c r="C17" s="93" t="str">
        <f>IF(ISBLANK(A16),"",VLOOKUP(A16,'chlapci presence'!$A$2:$J$99,7))</f>
        <v>TTC Ústí nad Orlicí</v>
      </c>
      <c r="D17" s="94"/>
      <c r="E17" s="95"/>
      <c r="F17" s="96"/>
      <c r="G17" s="96"/>
      <c r="H17" s="87"/>
      <c r="I17" s="88"/>
      <c r="J17" s="89"/>
      <c r="K17" s="96" t="str">
        <f>"("&amp;AH15&amp;","&amp;AI15&amp;","&amp;AJ15&amp;","&amp;AK15&amp;","&amp;AL15&amp;")"</f>
        <v>(-5,-7,-4,,)</v>
      </c>
      <c r="L17" s="96"/>
      <c r="M17" s="96"/>
      <c r="N17" s="97" t="str">
        <f>"("&amp;AH18&amp;","&amp;AI18&amp;","&amp;AJ18&amp;","&amp;AK18&amp;","&amp;AL18&amp;")"</f>
        <v>(6,5,8,,)</v>
      </c>
      <c r="O17" s="96"/>
      <c r="P17" s="96"/>
      <c r="Q17" s="64"/>
      <c r="R17" s="65"/>
      <c r="S17" s="65"/>
      <c r="T17" s="43">
        <v>5</v>
      </c>
      <c r="U17" s="44" t="s">
        <v>13</v>
      </c>
      <c r="V17" s="36">
        <v>3</v>
      </c>
      <c r="W17" s="91"/>
      <c r="X17" s="91"/>
      <c r="Y17" s="92"/>
      <c r="AB17" s="35"/>
      <c r="AD17" s="6">
        <v>1</v>
      </c>
      <c r="AE17" s="6" t="str">
        <f>C14</f>
        <v>Fidler Jakub</v>
      </c>
      <c r="AF17" s="6">
        <v>2</v>
      </c>
      <c r="AG17" s="6" t="str">
        <f>C16</f>
        <v>Zoubele Nikolas</v>
      </c>
      <c r="AH17" s="7" t="s">
        <v>60</v>
      </c>
      <c r="AI17" s="7" t="s">
        <v>62</v>
      </c>
      <c r="AJ17" s="7" t="s">
        <v>61</v>
      </c>
      <c r="AK17" s="7" t="s">
        <v>52</v>
      </c>
      <c r="AL17" s="7"/>
      <c r="AM17" s="10">
        <f t="shared" si="3"/>
        <v>3</v>
      </c>
      <c r="AN17" s="10">
        <f t="shared" si="4"/>
        <v>1</v>
      </c>
      <c r="AO17" s="6"/>
      <c r="AP17" s="11" t="str">
        <f t="shared" si="5"/>
        <v>OK</v>
      </c>
      <c r="AQ17" s="6"/>
      <c r="AR17" s="6"/>
    </row>
    <row r="18" spans="1:44" ht="14.4" customHeight="1" x14ac:dyDescent="0.3">
      <c r="A18" s="53">
        <v>18</v>
      </c>
      <c r="B18" s="84">
        <v>3</v>
      </c>
      <c r="C18" s="56" t="str">
        <f>IF(ISBLANK(A18),"",VLOOKUP(A18,'chlapci presence'!$A$2:$J$99,3)&amp;" "&amp;VLOOKUP(A18,'chlapci presence'!$A$2:$J$99,4))</f>
        <v>Donát Antonín</v>
      </c>
      <c r="D18" s="57"/>
      <c r="E18" s="12">
        <f>M14</f>
        <v>1</v>
      </c>
      <c r="F18" s="13" t="s">
        <v>13</v>
      </c>
      <c r="G18" s="13">
        <f>K14</f>
        <v>3</v>
      </c>
      <c r="H18" s="14">
        <f>M16</f>
        <v>3</v>
      </c>
      <c r="I18" s="13" t="s">
        <v>13</v>
      </c>
      <c r="J18" s="18">
        <f>K16</f>
        <v>0</v>
      </c>
      <c r="K18" s="58" t="s">
        <v>21</v>
      </c>
      <c r="L18" s="59"/>
      <c r="M18" s="86"/>
      <c r="N18" s="14">
        <f>AN16</f>
        <v>3</v>
      </c>
      <c r="O18" s="13" t="s">
        <v>13</v>
      </c>
      <c r="P18" s="13">
        <f>AM16</f>
        <v>0</v>
      </c>
      <c r="Q18" s="64">
        <f>IF(E18="",0,IF(E18=3,2,1))+IF(H18="",0,IF(H18=3,2,1))+IF(N18="",0,IF(N18=3,2,1))</f>
        <v>5</v>
      </c>
      <c r="R18" s="65"/>
      <c r="S18" s="65"/>
      <c r="T18" s="41">
        <f>IF(E18="",0,E18)+IF(H18="",0,H18)+IF(N18="",0,N18)</f>
        <v>7</v>
      </c>
      <c r="U18" s="42" t="s">
        <v>13</v>
      </c>
      <c r="V18" s="37">
        <f>IF(G18="",0,G18)+IF(J18="",0,J18)+IF(P18="",0,P18)</f>
        <v>3</v>
      </c>
      <c r="W18" s="91" t="s">
        <v>67</v>
      </c>
      <c r="X18" s="91"/>
      <c r="Y18" s="92"/>
      <c r="AB18" s="35"/>
      <c r="AD18" s="6">
        <v>2</v>
      </c>
      <c r="AE18" s="6" t="str">
        <f>C16</f>
        <v>Zoubele Nikolas</v>
      </c>
      <c r="AF18" s="6">
        <v>4</v>
      </c>
      <c r="AG18" s="6" t="str">
        <f>C20</f>
        <v>Vladovič Tomáš</v>
      </c>
      <c r="AH18" s="7" t="s">
        <v>74</v>
      </c>
      <c r="AI18" s="7" t="s">
        <v>51</v>
      </c>
      <c r="AJ18" s="7" t="s">
        <v>53</v>
      </c>
      <c r="AK18" s="7"/>
      <c r="AL18" s="7"/>
      <c r="AM18" s="10">
        <f t="shared" si="3"/>
        <v>3</v>
      </c>
      <c r="AN18" s="10">
        <f t="shared" si="4"/>
        <v>0</v>
      </c>
      <c r="AO18" s="6"/>
      <c r="AP18" s="11" t="str">
        <f t="shared" si="5"/>
        <v>OK</v>
      </c>
      <c r="AQ18" s="6"/>
      <c r="AR18" s="6"/>
    </row>
    <row r="19" spans="1:44" ht="14.4" customHeight="1" x14ac:dyDescent="0.3">
      <c r="A19" s="53"/>
      <c r="B19" s="85"/>
      <c r="C19" s="93" t="str">
        <f>IF(ISBLANK(A18),"",VLOOKUP(A18,'chlapci presence'!$A$2:$J$99,7))</f>
        <v>TJ Tatran Hostinné</v>
      </c>
      <c r="D19" s="94"/>
      <c r="E19" s="95" t="str">
        <f>"("&amp;AH19&amp;","&amp;AI19&amp;","&amp;AJ19&amp;","&amp;AK19&amp;","&amp;AL19&amp;")"</f>
        <v>(-4,-8,4,-5,)</v>
      </c>
      <c r="F19" s="96"/>
      <c r="G19" s="96"/>
      <c r="H19" s="97"/>
      <c r="I19" s="96"/>
      <c r="J19" s="98"/>
      <c r="K19" s="87"/>
      <c r="L19" s="88"/>
      <c r="M19" s="89"/>
      <c r="N19" s="97"/>
      <c r="O19" s="96"/>
      <c r="P19" s="96"/>
      <c r="Q19" s="64"/>
      <c r="R19" s="65"/>
      <c r="S19" s="65"/>
      <c r="T19" s="43">
        <v>3</v>
      </c>
      <c r="U19" s="44" t="s">
        <v>13</v>
      </c>
      <c r="V19" s="36">
        <v>4</v>
      </c>
      <c r="W19" s="91"/>
      <c r="X19" s="91"/>
      <c r="Y19" s="92"/>
      <c r="AB19" s="35"/>
      <c r="AD19" s="6">
        <v>3</v>
      </c>
      <c r="AE19" s="6" t="str">
        <f>C18</f>
        <v>Donát Antonín</v>
      </c>
      <c r="AF19" s="6">
        <v>1</v>
      </c>
      <c r="AG19" s="6" t="str">
        <f>C14</f>
        <v>Fidler Jakub</v>
      </c>
      <c r="AH19" s="7" t="s">
        <v>76</v>
      </c>
      <c r="AI19" s="7" t="s">
        <v>72</v>
      </c>
      <c r="AJ19" s="7" t="s">
        <v>61</v>
      </c>
      <c r="AK19" s="7" t="s">
        <v>64</v>
      </c>
      <c r="AL19" s="7"/>
      <c r="AM19" s="10">
        <f t="shared" si="3"/>
        <v>1</v>
      </c>
      <c r="AN19" s="10">
        <f t="shared" si="4"/>
        <v>3</v>
      </c>
      <c r="AO19" s="6"/>
      <c r="AP19" s="11" t="str">
        <f t="shared" si="5"/>
        <v>OK</v>
      </c>
      <c r="AQ19" s="6"/>
      <c r="AR19" s="6"/>
    </row>
    <row r="20" spans="1:44" ht="14.4" customHeight="1" x14ac:dyDescent="0.3">
      <c r="A20" s="53">
        <v>34</v>
      </c>
      <c r="B20" s="54">
        <v>4</v>
      </c>
      <c r="C20" s="56" t="str">
        <f>IF(ISBLANK(A20),"",VLOOKUP(A20,'chlapci presence'!$A$2:$J$99,3)&amp;" "&amp;VLOOKUP(A20,'chlapci presence'!$A$2:$J$99,4))</f>
        <v>Vladovič Tomáš</v>
      </c>
      <c r="D20" s="57"/>
      <c r="E20" s="21">
        <f>P14</f>
        <v>0</v>
      </c>
      <c r="F20" s="4" t="s">
        <v>13</v>
      </c>
      <c r="G20" s="4">
        <f>N14</f>
        <v>3</v>
      </c>
      <c r="H20" s="3">
        <f>P16</f>
        <v>0</v>
      </c>
      <c r="I20" s="4" t="s">
        <v>13</v>
      </c>
      <c r="J20" s="5">
        <f>N16</f>
        <v>3</v>
      </c>
      <c r="K20" s="4">
        <f>P18</f>
        <v>0</v>
      </c>
      <c r="L20" s="4" t="s">
        <v>13</v>
      </c>
      <c r="M20" s="4">
        <f>N18</f>
        <v>3</v>
      </c>
      <c r="N20" s="58" t="s">
        <v>21</v>
      </c>
      <c r="O20" s="59"/>
      <c r="P20" s="60"/>
      <c r="Q20" s="64">
        <f>IF(E20="",0,IF(E20=3,2,1))+IF(H20="",0,IF(H20=3,2,1))+IF(K20="",0,IF(K20=3,2,1))</f>
        <v>3</v>
      </c>
      <c r="R20" s="65"/>
      <c r="S20" s="65"/>
      <c r="T20" s="41">
        <f>IF(E20="",0,E20)+IF(H20="",0,H20)+IF(K20="",0,K20)</f>
        <v>0</v>
      </c>
      <c r="U20" s="42" t="s">
        <v>13</v>
      </c>
      <c r="V20" s="37">
        <f>IF(G20="",0,G20)+IF(J20="",0,J20)+IF(M20="",0,M20)</f>
        <v>9</v>
      </c>
      <c r="W20" s="74" t="s">
        <v>66</v>
      </c>
      <c r="X20" s="74"/>
      <c r="Y20" s="75"/>
      <c r="AB20" s="35"/>
    </row>
    <row r="21" spans="1:44" ht="15" customHeight="1" thickBot="1" x14ac:dyDescent="0.35">
      <c r="A21" s="53"/>
      <c r="B21" s="55"/>
      <c r="C21" s="78" t="str">
        <f>IF(ISBLANK(A20),"",VLOOKUP(A20,'chlapci presence'!$A$2:$J$99,7))</f>
        <v>Sokol Jaroměř-Josefov 2</v>
      </c>
      <c r="D21" s="79"/>
      <c r="E21" s="80"/>
      <c r="F21" s="81"/>
      <c r="G21" s="81"/>
      <c r="H21" s="82"/>
      <c r="I21" s="81"/>
      <c r="J21" s="83"/>
      <c r="K21" s="81" t="str">
        <f>"("&amp;AH16&amp;","&amp;AI16&amp;","&amp;AJ16&amp;","&amp;AK16&amp;","&amp;AL16&amp;")"</f>
        <v>(-2,-4,-7,,)</v>
      </c>
      <c r="L21" s="81"/>
      <c r="M21" s="81"/>
      <c r="N21" s="61"/>
      <c r="O21" s="62"/>
      <c r="P21" s="63"/>
      <c r="Q21" s="66"/>
      <c r="R21" s="67"/>
      <c r="S21" s="67"/>
      <c r="T21" s="45">
        <v>4</v>
      </c>
      <c r="U21" s="46" t="s">
        <v>13</v>
      </c>
      <c r="V21" s="38">
        <v>5</v>
      </c>
      <c r="W21" s="76"/>
      <c r="X21" s="76"/>
      <c r="Y21" s="77"/>
      <c r="Z21"/>
      <c r="AA21"/>
      <c r="AB21"/>
    </row>
    <row r="23" spans="1:44" ht="15" thickBot="1" x14ac:dyDescent="0.35"/>
    <row r="24" spans="1:44" ht="15" thickBot="1" x14ac:dyDescent="0.35">
      <c r="B24" s="116" t="s">
        <v>9</v>
      </c>
      <c r="C24" s="117"/>
      <c r="D24" s="30">
        <v>3</v>
      </c>
      <c r="E24" s="116">
        <v>1</v>
      </c>
      <c r="F24" s="117"/>
      <c r="G24" s="117"/>
      <c r="H24" s="118">
        <v>2</v>
      </c>
      <c r="I24" s="117"/>
      <c r="J24" s="119"/>
      <c r="K24" s="117">
        <v>3</v>
      </c>
      <c r="L24" s="117"/>
      <c r="M24" s="117"/>
      <c r="N24" s="118">
        <v>4</v>
      </c>
      <c r="O24" s="117"/>
      <c r="P24" s="117"/>
      <c r="Q24" s="116" t="s">
        <v>10</v>
      </c>
      <c r="R24" s="117"/>
      <c r="S24" s="117"/>
      <c r="T24" s="118" t="s">
        <v>11</v>
      </c>
      <c r="U24" s="117"/>
      <c r="V24" s="119"/>
      <c r="W24" s="118" t="s">
        <v>12</v>
      </c>
      <c r="X24" s="117"/>
      <c r="Y24" s="120"/>
      <c r="Z24"/>
      <c r="AA24"/>
      <c r="AB24"/>
      <c r="AE24" s="6"/>
      <c r="AF24" s="7"/>
      <c r="AG24" s="7"/>
      <c r="AH24" s="7" t="s">
        <v>14</v>
      </c>
      <c r="AI24" s="7" t="s">
        <v>15</v>
      </c>
      <c r="AJ24" s="8" t="s">
        <v>16</v>
      </c>
      <c r="AK24" s="7" t="s">
        <v>17</v>
      </c>
      <c r="AL24" s="7" t="s">
        <v>18</v>
      </c>
      <c r="AM24" s="121" t="s">
        <v>19</v>
      </c>
      <c r="AN24" s="121"/>
      <c r="AO24" s="6"/>
      <c r="AP24" s="6" t="s">
        <v>20</v>
      </c>
      <c r="AQ24" s="6"/>
      <c r="AR24" s="6"/>
    </row>
    <row r="25" spans="1:44" ht="14.4" customHeight="1" x14ac:dyDescent="0.3">
      <c r="A25" s="99">
        <v>3</v>
      </c>
      <c r="B25" s="100">
        <v>1</v>
      </c>
      <c r="C25" s="101" t="str">
        <f>IF(ISBLANK(A25),"",VLOOKUP(A25,'chlapci presence'!$A$2:$J$99,3)&amp;" "&amp;VLOOKUP(A25,'chlapci presence'!$A$2:$J$99,4))</f>
        <v>Gazárek Radim</v>
      </c>
      <c r="D25" s="102"/>
      <c r="E25" s="103" t="s">
        <v>21</v>
      </c>
      <c r="F25" s="104"/>
      <c r="G25" s="105"/>
      <c r="H25" s="3">
        <f>AM28</f>
        <v>3</v>
      </c>
      <c r="I25" s="4" t="s">
        <v>13</v>
      </c>
      <c r="J25" s="5">
        <f>AN28</f>
        <v>0</v>
      </c>
      <c r="K25" s="4">
        <f>AN30</f>
        <v>3</v>
      </c>
      <c r="L25" s="4" t="s">
        <v>13</v>
      </c>
      <c r="M25" s="4">
        <f>AM30</f>
        <v>2</v>
      </c>
      <c r="N25" s="3">
        <f>AM25</f>
        <v>3</v>
      </c>
      <c r="O25" s="4" t="s">
        <v>13</v>
      </c>
      <c r="P25" s="4">
        <f>AN25</f>
        <v>0</v>
      </c>
      <c r="Q25" s="85">
        <f>IF(H25="",0,IF(H25=3,2,1))+IF(K25="",0,IF(K25=3,2,1))+IF(N25="",0,IF(N25=3,2,1))</f>
        <v>6</v>
      </c>
      <c r="R25" s="107"/>
      <c r="S25" s="107"/>
      <c r="T25" s="93">
        <f>IF(H25="",0,H25)+IF(K25="",0,K25)+IF(N25="",0,N25)</f>
        <v>9</v>
      </c>
      <c r="U25" s="70" t="s">
        <v>13</v>
      </c>
      <c r="V25" s="108">
        <f>IF(J25="",0,J25)+IF(M25="",0,M25)+IF(P25="",0,P25)</f>
        <v>2</v>
      </c>
      <c r="W25" s="109" t="s">
        <v>65</v>
      </c>
      <c r="X25" s="109"/>
      <c r="Y25" s="110"/>
      <c r="AB25" s="35"/>
      <c r="AD25" s="6">
        <v>1</v>
      </c>
      <c r="AE25" s="6" t="str">
        <f>C25</f>
        <v>Gazárek Radim</v>
      </c>
      <c r="AF25" s="9">
        <v>4</v>
      </c>
      <c r="AG25" s="6" t="str">
        <f>C31</f>
        <v>Jelínek Alexandr</v>
      </c>
      <c r="AH25" s="7" t="s">
        <v>51</v>
      </c>
      <c r="AI25" s="7" t="s">
        <v>62</v>
      </c>
      <c r="AJ25" s="7" t="s">
        <v>51</v>
      </c>
      <c r="AK25" s="7"/>
      <c r="AL25" s="7"/>
      <c r="AM25" s="10">
        <f t="shared" ref="AM25:AM30" si="6">IF(ISBLANK(AH25),"",IF(CODE(AH25)=45,0,1)+IF(ISBLANK(AI25),0,IF(CODE(AI25)=45,0,1))+IF(ISBLANK(AJ25),0,IF(CODE(AJ25)=45,0,1))+IF(ISBLANK(AK25),0,IF(CODE(AK25)=45,0,1))+IF(ISBLANK(AL25),0,IF(CODE(AL25)=45,0,1)))</f>
        <v>3</v>
      </c>
      <c r="AN25" s="10">
        <f t="shared" ref="AN25:AN30" si="7">IF(ISBLANK(AH25),"",IF(CODE(AH25)=45,1,0)+IF(ISBLANK(AI25),0,IF(CODE(AI25)=45,1,0))+IF(ISBLANK(AJ25),0,IF(CODE(AJ25)=45,1,0))+IF(ISBLANK(AK25),0,IF(CODE(AK25)=45,1,0))+IF(ISBLANK(AL25),0,IF(CODE(AL25)=45,1,0)))</f>
        <v>0</v>
      </c>
      <c r="AO25" s="6"/>
      <c r="AP25" s="11" t="str">
        <f t="shared" ref="AP25:AP30" si="8">IF(ISBLANK(AH25),"",IF(OR(AM25=3,AN25=3),IF(AND(ISBLANK(AK25),ISBLANK(AL25),OR(AM25=3,AN25=3)),"OK",IF(ABS(IF(CODE(AH25)=45,-1,1)+IF(CODE(AI25)=45,-1,1)+IF(CODE(AJ25)=45,-1,1))=1,IF(AND(ISBLANK(AL25),OR(AM25=3,AN25=3)),"OK",IF(IF(CODE(AH25)=45,-1,1)+IF(CODE(AI25)=45,-1,1)+IF(CODE(AJ25)=45,-1,1)+IF(CODE(AK25)=45,-1,1)=0,"OK","CHYBA")),"CHYBA")),IF(AND(AM25&lt;3,AN25&lt;3),"NEKOMPLETNÍ","CHYBA")))</f>
        <v>OK</v>
      </c>
      <c r="AQ25" s="6"/>
      <c r="AR25" s="6"/>
    </row>
    <row r="26" spans="1:44" ht="14.4" customHeight="1" x14ac:dyDescent="0.3">
      <c r="A26" s="99"/>
      <c r="B26" s="54"/>
      <c r="C26" s="93" t="str">
        <f>IF(ISBLANK(A25),"",VLOOKUP(A25,'chlapci presence'!$A$2:$J$99,7))</f>
        <v>TJ Tatran Hostinné</v>
      </c>
      <c r="D26" s="94"/>
      <c r="E26" s="106"/>
      <c r="F26" s="88"/>
      <c r="G26" s="89"/>
      <c r="H26" s="111" t="str">
        <f>"("&amp;AH28&amp;","&amp;AI28&amp;","&amp;AJ28&amp;","&amp;AK28&amp;","&amp;AL28&amp;")"</f>
        <v>(13,7,7,,)</v>
      </c>
      <c r="I26" s="112"/>
      <c r="J26" s="113"/>
      <c r="K26" s="112"/>
      <c r="L26" s="112"/>
      <c r="M26" s="112"/>
      <c r="N26" s="114" t="str">
        <f>"("&amp;AH25&amp;","&amp;AI25&amp;","&amp;AJ25&amp;","&amp;AK25&amp;","&amp;AL25&amp;")"</f>
        <v>(5,3,5,,)</v>
      </c>
      <c r="O26" s="115"/>
      <c r="P26" s="115"/>
      <c r="Q26" s="64"/>
      <c r="R26" s="65"/>
      <c r="S26" s="65"/>
      <c r="T26" s="68"/>
      <c r="U26" s="90"/>
      <c r="V26" s="72"/>
      <c r="W26" s="91"/>
      <c r="X26" s="91"/>
      <c r="Y26" s="92"/>
      <c r="AB26" s="35"/>
      <c r="AD26" s="6">
        <v>2</v>
      </c>
      <c r="AE26" s="6" t="str">
        <f>C27</f>
        <v>Plíšek Petr</v>
      </c>
      <c r="AF26" s="6">
        <v>3</v>
      </c>
      <c r="AG26" s="6" t="str">
        <f>C29</f>
        <v>Šimek Tomáš</v>
      </c>
      <c r="AH26" s="7" t="s">
        <v>64</v>
      </c>
      <c r="AI26" s="7" t="s">
        <v>63</v>
      </c>
      <c r="AJ26" s="7" t="s">
        <v>54</v>
      </c>
      <c r="AK26" s="7"/>
      <c r="AL26" s="7"/>
      <c r="AM26" s="10">
        <f t="shared" si="6"/>
        <v>0</v>
      </c>
      <c r="AN26" s="10">
        <f t="shared" si="7"/>
        <v>3</v>
      </c>
      <c r="AO26" s="6"/>
      <c r="AP26" s="11" t="str">
        <f t="shared" si="8"/>
        <v>OK</v>
      </c>
      <c r="AQ26" s="6"/>
      <c r="AR26" s="6"/>
    </row>
    <row r="27" spans="1:44" ht="14.4" customHeight="1" x14ac:dyDescent="0.3">
      <c r="A27" s="53">
        <v>40</v>
      </c>
      <c r="B27" s="84">
        <v>2</v>
      </c>
      <c r="C27" s="56" t="str">
        <f>IF(ISBLANK(A27),"",VLOOKUP(A27,'chlapci presence'!$A$2:$J$99,3)&amp;" "&amp;VLOOKUP(A27,'chlapci presence'!$A$2:$J$99,4))</f>
        <v>Plíšek Petr</v>
      </c>
      <c r="D27" s="57"/>
      <c r="E27" s="12">
        <f>J25</f>
        <v>0</v>
      </c>
      <c r="F27" s="13" t="s">
        <v>13</v>
      </c>
      <c r="G27" s="13">
        <f>H25</f>
        <v>3</v>
      </c>
      <c r="H27" s="58" t="s">
        <v>21</v>
      </c>
      <c r="I27" s="59"/>
      <c r="J27" s="86"/>
      <c r="K27" s="13">
        <f>AM26</f>
        <v>0</v>
      </c>
      <c r="L27" s="13" t="s">
        <v>13</v>
      </c>
      <c r="M27" s="13">
        <f>AN26</f>
        <v>3</v>
      </c>
      <c r="N27" s="14">
        <f>AM29</f>
        <v>3</v>
      </c>
      <c r="O27" s="13" t="s">
        <v>13</v>
      </c>
      <c r="P27" s="13">
        <f>AN29</f>
        <v>0</v>
      </c>
      <c r="Q27" s="64">
        <f>IF(E27="",0,IF(E27=3,2,1))+IF(K27="",0,IF(K27=3,2,1))+IF(N27="",0,IF(N27=3,2,1))</f>
        <v>4</v>
      </c>
      <c r="R27" s="65"/>
      <c r="S27" s="65"/>
      <c r="T27" s="68">
        <f>IF(E27="",0,E27)+IF(K27="",0,K27)+IF(N27="",0,N27)</f>
        <v>3</v>
      </c>
      <c r="U27" s="70" t="s">
        <v>13</v>
      </c>
      <c r="V27" s="72">
        <f>IF(G27="",0,G27)+IF(M27="",0,M27)+IF(P27="",0,P27)</f>
        <v>6</v>
      </c>
      <c r="W27" s="91">
        <v>3</v>
      </c>
      <c r="X27" s="91"/>
      <c r="Y27" s="92"/>
      <c r="AB27" s="35"/>
      <c r="AD27" s="6">
        <v>4</v>
      </c>
      <c r="AE27" s="6" t="str">
        <f>C31</f>
        <v>Jelínek Alexandr</v>
      </c>
      <c r="AF27" s="6">
        <v>3</v>
      </c>
      <c r="AG27" s="6" t="str">
        <f>C29</f>
        <v>Šimek Tomáš</v>
      </c>
      <c r="AH27" s="7" t="s">
        <v>76</v>
      </c>
      <c r="AI27" s="7" t="s">
        <v>57</v>
      </c>
      <c r="AJ27" s="7" t="s">
        <v>64</v>
      </c>
      <c r="AK27" s="7"/>
      <c r="AL27" s="7"/>
      <c r="AM27" s="10">
        <f t="shared" si="6"/>
        <v>0</v>
      </c>
      <c r="AN27" s="10">
        <f t="shared" si="7"/>
        <v>3</v>
      </c>
      <c r="AO27" s="6"/>
      <c r="AP27" s="11" t="str">
        <f t="shared" si="8"/>
        <v>OK</v>
      </c>
      <c r="AQ27" s="6"/>
      <c r="AR27" s="6"/>
    </row>
    <row r="28" spans="1:44" ht="14.4" customHeight="1" x14ac:dyDescent="0.3">
      <c r="A28" s="53"/>
      <c r="B28" s="85"/>
      <c r="C28" s="93" t="str">
        <f>IF(ISBLANK(A27),"",VLOOKUP(A27,'chlapci presence'!$A$2:$J$99,7))</f>
        <v>Sokol Chrudim</v>
      </c>
      <c r="D28" s="94"/>
      <c r="E28" s="95"/>
      <c r="F28" s="96"/>
      <c r="G28" s="96"/>
      <c r="H28" s="87"/>
      <c r="I28" s="88"/>
      <c r="J28" s="89"/>
      <c r="K28" s="96" t="str">
        <f>"("&amp;AH26&amp;","&amp;AI26&amp;","&amp;AJ26&amp;","&amp;AK26&amp;","&amp;AL26&amp;")"</f>
        <v>(-5,-2,-6,,)</v>
      </c>
      <c r="L28" s="96"/>
      <c r="M28" s="96"/>
      <c r="N28" s="97" t="str">
        <f>"("&amp;AH29&amp;","&amp;AI29&amp;","&amp;AJ29&amp;","&amp;AK29&amp;","&amp;AL29&amp;")"</f>
        <v>(7,1,11,,)</v>
      </c>
      <c r="O28" s="96"/>
      <c r="P28" s="96"/>
      <c r="Q28" s="64"/>
      <c r="R28" s="65"/>
      <c r="S28" s="65"/>
      <c r="T28" s="68"/>
      <c r="U28" s="90"/>
      <c r="V28" s="72"/>
      <c r="W28" s="91"/>
      <c r="X28" s="91"/>
      <c r="Y28" s="92"/>
      <c r="AB28" s="35"/>
      <c r="AD28" s="6">
        <v>1</v>
      </c>
      <c r="AE28" s="6" t="str">
        <f>C25</f>
        <v>Gazárek Radim</v>
      </c>
      <c r="AF28" s="6">
        <v>2</v>
      </c>
      <c r="AG28" s="6" t="str">
        <f>C27</f>
        <v>Plíšek Petr</v>
      </c>
      <c r="AH28" s="7" t="s">
        <v>198</v>
      </c>
      <c r="AI28" s="7" t="s">
        <v>69</v>
      </c>
      <c r="AJ28" s="7" t="s">
        <v>69</v>
      </c>
      <c r="AK28" s="7"/>
      <c r="AL28" s="7"/>
      <c r="AM28" s="10">
        <f t="shared" si="6"/>
        <v>3</v>
      </c>
      <c r="AN28" s="10">
        <f t="shared" si="7"/>
        <v>0</v>
      </c>
      <c r="AO28" s="6"/>
      <c r="AP28" s="11" t="str">
        <f t="shared" si="8"/>
        <v>OK</v>
      </c>
      <c r="AQ28" s="6"/>
      <c r="AR28" s="6"/>
    </row>
    <row r="29" spans="1:44" ht="14.4" customHeight="1" x14ac:dyDescent="0.3">
      <c r="A29" s="53">
        <v>16</v>
      </c>
      <c r="B29" s="84">
        <v>3</v>
      </c>
      <c r="C29" s="56" t="str">
        <f>IF(ISBLANK(A29),"",VLOOKUP(A29,'chlapci presence'!$A$2:$J$99,3)&amp;" "&amp;VLOOKUP(A29,'chlapci presence'!$A$2:$J$99,4))</f>
        <v>Šimek Tomáš</v>
      </c>
      <c r="D29" s="57"/>
      <c r="E29" s="12">
        <f>M25</f>
        <v>2</v>
      </c>
      <c r="F29" s="13" t="s">
        <v>13</v>
      </c>
      <c r="G29" s="13">
        <f>K25</f>
        <v>3</v>
      </c>
      <c r="H29" s="14">
        <f>M27</f>
        <v>3</v>
      </c>
      <c r="I29" s="13" t="s">
        <v>13</v>
      </c>
      <c r="J29" s="18">
        <f>K27</f>
        <v>0</v>
      </c>
      <c r="K29" s="58" t="s">
        <v>21</v>
      </c>
      <c r="L29" s="59"/>
      <c r="M29" s="86"/>
      <c r="N29" s="14">
        <f>AN27</f>
        <v>3</v>
      </c>
      <c r="O29" s="13" t="s">
        <v>13</v>
      </c>
      <c r="P29" s="13">
        <f>AM27</f>
        <v>0</v>
      </c>
      <c r="Q29" s="64">
        <f>IF(E29="",0,IF(E29=3,2,1))+IF(H29="",0,IF(H29=3,2,1))+IF(N29="",0,IF(N29=3,2,1))</f>
        <v>5</v>
      </c>
      <c r="R29" s="65"/>
      <c r="S29" s="65"/>
      <c r="T29" s="68">
        <f>IF(E29="",0,E29)+IF(H29="",0,H29)+IF(N29="",0,N29)</f>
        <v>8</v>
      </c>
      <c r="U29" s="70" t="s">
        <v>13</v>
      </c>
      <c r="V29" s="72">
        <f>IF(G29="",0,G29)+IF(J29="",0,J29)+IF(P29="",0,P29)</f>
        <v>3</v>
      </c>
      <c r="W29" s="91" t="s">
        <v>67</v>
      </c>
      <c r="X29" s="91"/>
      <c r="Y29" s="92"/>
      <c r="AB29" s="35"/>
      <c r="AD29" s="6">
        <v>2</v>
      </c>
      <c r="AE29" s="6" t="str">
        <f>C27</f>
        <v>Plíšek Petr</v>
      </c>
      <c r="AF29" s="6">
        <v>4</v>
      </c>
      <c r="AG29" s="6" t="str">
        <f>C31</f>
        <v>Jelínek Alexandr</v>
      </c>
      <c r="AH29" s="7" t="s">
        <v>69</v>
      </c>
      <c r="AI29" s="7" t="s">
        <v>106</v>
      </c>
      <c r="AJ29" s="7" t="s">
        <v>75</v>
      </c>
      <c r="AK29" s="7"/>
      <c r="AL29" s="7"/>
      <c r="AM29" s="10">
        <f t="shared" si="6"/>
        <v>3</v>
      </c>
      <c r="AN29" s="10">
        <f t="shared" si="7"/>
        <v>0</v>
      </c>
      <c r="AO29" s="6"/>
      <c r="AP29" s="11" t="str">
        <f t="shared" si="8"/>
        <v>OK</v>
      </c>
      <c r="AQ29" s="6"/>
      <c r="AR29" s="6"/>
    </row>
    <row r="30" spans="1:44" ht="14.4" customHeight="1" x14ac:dyDescent="0.3">
      <c r="A30" s="53"/>
      <c r="B30" s="85"/>
      <c r="C30" s="93" t="str">
        <f>IF(ISBLANK(A29),"",VLOOKUP(A29,'chlapci presence'!$A$2:$J$99,7))</f>
        <v>Tesla Pardubice</v>
      </c>
      <c r="D30" s="94"/>
      <c r="E30" s="95" t="str">
        <f>"("&amp;AH30&amp;","&amp;AI30&amp;","&amp;AJ30&amp;","&amp;AK30&amp;","&amp;AL30&amp;")"</f>
        <v>(7,-4,3,-4,-8)</v>
      </c>
      <c r="F30" s="96"/>
      <c r="G30" s="96"/>
      <c r="H30" s="97"/>
      <c r="I30" s="96"/>
      <c r="J30" s="98"/>
      <c r="K30" s="87"/>
      <c r="L30" s="88"/>
      <c r="M30" s="89"/>
      <c r="N30" s="97"/>
      <c r="O30" s="96"/>
      <c r="P30" s="96"/>
      <c r="Q30" s="64"/>
      <c r="R30" s="65"/>
      <c r="S30" s="65"/>
      <c r="T30" s="68"/>
      <c r="U30" s="90"/>
      <c r="V30" s="72"/>
      <c r="W30" s="91"/>
      <c r="X30" s="91"/>
      <c r="Y30" s="92"/>
      <c r="AB30" s="35"/>
      <c r="AD30" s="6">
        <v>3</v>
      </c>
      <c r="AE30" s="6" t="str">
        <f>C29</f>
        <v>Šimek Tomáš</v>
      </c>
      <c r="AF30" s="6">
        <v>1</v>
      </c>
      <c r="AG30" s="6" t="str">
        <f>C25</f>
        <v>Gazárek Radim</v>
      </c>
      <c r="AH30" s="7" t="s">
        <v>69</v>
      </c>
      <c r="AI30" s="7" t="s">
        <v>76</v>
      </c>
      <c r="AJ30" s="7" t="s">
        <v>62</v>
      </c>
      <c r="AK30" s="7" t="s">
        <v>76</v>
      </c>
      <c r="AL30" s="7" t="s">
        <v>72</v>
      </c>
      <c r="AM30" s="10">
        <f t="shared" si="6"/>
        <v>2</v>
      </c>
      <c r="AN30" s="10">
        <f t="shared" si="7"/>
        <v>3</v>
      </c>
      <c r="AO30" s="6"/>
      <c r="AP30" s="11" t="str">
        <f t="shared" si="8"/>
        <v>OK</v>
      </c>
      <c r="AQ30" s="6"/>
      <c r="AR30" s="6"/>
    </row>
    <row r="31" spans="1:44" ht="14.4" customHeight="1" x14ac:dyDescent="0.3">
      <c r="A31" s="53">
        <v>47</v>
      </c>
      <c r="B31" s="54">
        <v>4</v>
      </c>
      <c r="C31" s="56" t="str">
        <f>IF(ISBLANK(A31),"",VLOOKUP(A31,'chlapci presence'!$A$2:$J$99,3)&amp;" "&amp;VLOOKUP(A31,'chlapci presence'!$A$2:$J$99,4))</f>
        <v>Jelínek Alexandr</v>
      </c>
      <c r="D31" s="57"/>
      <c r="E31" s="21">
        <f>P25</f>
        <v>0</v>
      </c>
      <c r="F31" s="4" t="s">
        <v>13</v>
      </c>
      <c r="G31" s="4">
        <f>N25</f>
        <v>3</v>
      </c>
      <c r="H31" s="3">
        <f>P27</f>
        <v>0</v>
      </c>
      <c r="I31" s="4" t="s">
        <v>13</v>
      </c>
      <c r="J31" s="5">
        <f>N27</f>
        <v>3</v>
      </c>
      <c r="K31" s="4">
        <f>P29</f>
        <v>0</v>
      </c>
      <c r="L31" s="4" t="s">
        <v>13</v>
      </c>
      <c r="M31" s="4">
        <f>N29</f>
        <v>3</v>
      </c>
      <c r="N31" s="58" t="s">
        <v>21</v>
      </c>
      <c r="O31" s="59"/>
      <c r="P31" s="60"/>
      <c r="Q31" s="64">
        <f>IF(E31="",0,IF(E31=3,2,1))+IF(H31="",0,IF(H31=3,2,1))+IF(K31="",0,IF(K31=3,2,1))</f>
        <v>3</v>
      </c>
      <c r="R31" s="65"/>
      <c r="S31" s="65"/>
      <c r="T31" s="68">
        <f>IF(E31="",0,E31)+IF(H31="",0,H31)+IF(K31="",0,K31)</f>
        <v>0</v>
      </c>
      <c r="U31" s="70" t="s">
        <v>13</v>
      </c>
      <c r="V31" s="72">
        <f>IF(G31="",0,G31)+IF(J31="",0,J31)+IF(M31="",0,M31)</f>
        <v>9</v>
      </c>
      <c r="W31" s="74" t="s">
        <v>66</v>
      </c>
      <c r="X31" s="74"/>
      <c r="Y31" s="75"/>
      <c r="AB31" s="35"/>
    </row>
    <row r="32" spans="1:44" ht="15" customHeight="1" thickBot="1" x14ac:dyDescent="0.35">
      <c r="A32" s="53"/>
      <c r="B32" s="55"/>
      <c r="C32" s="78" t="str">
        <f>IF(ISBLANK(A31),"",VLOOKUP(A31,'chlapci presence'!$A$2:$J$99,7))</f>
        <v>Jiskra Jaroměř</v>
      </c>
      <c r="D32" s="79"/>
      <c r="E32" s="80"/>
      <c r="F32" s="81"/>
      <c r="G32" s="81"/>
      <c r="H32" s="82"/>
      <c r="I32" s="81"/>
      <c r="J32" s="83"/>
      <c r="K32" s="81" t="str">
        <f>"("&amp;AH27&amp;","&amp;AI27&amp;","&amp;AJ27&amp;","&amp;AK27&amp;","&amp;AL27&amp;")"</f>
        <v>(-4,-3,-5,,)</v>
      </c>
      <c r="L32" s="81"/>
      <c r="M32" s="81"/>
      <c r="N32" s="61"/>
      <c r="O32" s="62"/>
      <c r="P32" s="63"/>
      <c r="Q32" s="66"/>
      <c r="R32" s="67"/>
      <c r="S32" s="67"/>
      <c r="T32" s="69"/>
      <c r="U32" s="71"/>
      <c r="V32" s="73"/>
      <c r="W32" s="76"/>
      <c r="X32" s="76"/>
      <c r="Y32" s="77"/>
      <c r="Z32"/>
      <c r="AA32"/>
      <c r="AB32"/>
    </row>
    <row r="34" spans="1:44" ht="15" thickBot="1" x14ac:dyDescent="0.35"/>
    <row r="35" spans="1:44" ht="15" thickBot="1" x14ac:dyDescent="0.35">
      <c r="B35" s="116" t="s">
        <v>9</v>
      </c>
      <c r="C35" s="117"/>
      <c r="D35" s="30">
        <v>4</v>
      </c>
      <c r="E35" s="116">
        <v>1</v>
      </c>
      <c r="F35" s="117"/>
      <c r="G35" s="117"/>
      <c r="H35" s="118">
        <v>2</v>
      </c>
      <c r="I35" s="117"/>
      <c r="J35" s="119"/>
      <c r="K35" s="117">
        <v>3</v>
      </c>
      <c r="L35" s="117"/>
      <c r="M35" s="117"/>
      <c r="N35" s="118">
        <v>4</v>
      </c>
      <c r="O35" s="117"/>
      <c r="P35" s="117"/>
      <c r="Q35" s="116" t="s">
        <v>10</v>
      </c>
      <c r="R35" s="117"/>
      <c r="S35" s="117"/>
      <c r="T35" s="118" t="s">
        <v>11</v>
      </c>
      <c r="U35" s="117"/>
      <c r="V35" s="119"/>
      <c r="W35" s="118" t="s">
        <v>12</v>
      </c>
      <c r="X35" s="117"/>
      <c r="Y35" s="120"/>
      <c r="Z35"/>
      <c r="AA35"/>
      <c r="AB35"/>
      <c r="AE35" s="6"/>
      <c r="AF35" s="7"/>
      <c r="AG35" s="7"/>
      <c r="AH35" s="7" t="s">
        <v>14</v>
      </c>
      <c r="AI35" s="7" t="s">
        <v>15</v>
      </c>
      <c r="AJ35" s="8" t="s">
        <v>16</v>
      </c>
      <c r="AK35" s="7" t="s">
        <v>17</v>
      </c>
      <c r="AL35" s="7" t="s">
        <v>18</v>
      </c>
      <c r="AM35" s="121" t="s">
        <v>19</v>
      </c>
      <c r="AN35" s="121"/>
      <c r="AO35" s="6"/>
      <c r="AP35" s="6" t="s">
        <v>20</v>
      </c>
      <c r="AQ35" s="6"/>
      <c r="AR35" s="6"/>
    </row>
    <row r="36" spans="1:44" ht="14.4" customHeight="1" x14ac:dyDescent="0.3">
      <c r="A36" s="99">
        <v>4</v>
      </c>
      <c r="B36" s="100">
        <v>1</v>
      </c>
      <c r="C36" s="101" t="str">
        <f>IF(ISBLANK(A36),"",VLOOKUP(A36,'chlapci presence'!$A$2:$J$99,3)&amp;" "&amp;VLOOKUP(A36,'chlapci presence'!$A$2:$J$99,4))</f>
        <v>Sýkora Vojtěch</v>
      </c>
      <c r="D36" s="102"/>
      <c r="E36" s="103" t="s">
        <v>21</v>
      </c>
      <c r="F36" s="104"/>
      <c r="G36" s="105"/>
      <c r="H36" s="3">
        <f>AM39</f>
        <v>3</v>
      </c>
      <c r="I36" s="4" t="s">
        <v>13</v>
      </c>
      <c r="J36" s="5">
        <f>AN39</f>
        <v>0</v>
      </c>
      <c r="K36" s="4">
        <f>AN41</f>
        <v>3</v>
      </c>
      <c r="L36" s="4" t="s">
        <v>13</v>
      </c>
      <c r="M36" s="4">
        <f>AM41</f>
        <v>0</v>
      </c>
      <c r="N36" s="3">
        <f>AM36</f>
        <v>3</v>
      </c>
      <c r="O36" s="4" t="s">
        <v>13</v>
      </c>
      <c r="P36" s="4">
        <f>AN36</f>
        <v>0</v>
      </c>
      <c r="Q36" s="85">
        <f>IF(H36="",0,IF(H36=3,2,1))+IF(K36="",0,IF(K36=3,2,1))+IF(N36="",0,IF(N36=3,2,1))</f>
        <v>6</v>
      </c>
      <c r="R36" s="107"/>
      <c r="S36" s="107"/>
      <c r="T36" s="93">
        <f>IF(H36="",0,H36)+IF(K36="",0,K36)+IF(N36="",0,N36)</f>
        <v>9</v>
      </c>
      <c r="U36" s="70" t="s">
        <v>13</v>
      </c>
      <c r="V36" s="108">
        <f>IF(J36="",0,J36)+IF(M36="",0,M36)+IF(P36="",0,P36)</f>
        <v>0</v>
      </c>
      <c r="W36" s="109" t="s">
        <v>65</v>
      </c>
      <c r="X36" s="109"/>
      <c r="Y36" s="110"/>
      <c r="AB36" s="35"/>
      <c r="AD36" s="6">
        <v>1</v>
      </c>
      <c r="AE36" s="6" t="str">
        <f>C36</f>
        <v>Sýkora Vojtěch</v>
      </c>
      <c r="AF36" s="9">
        <v>4</v>
      </c>
      <c r="AG36" s="6" t="str">
        <f>C42</f>
        <v>Resl Čeněk</v>
      </c>
      <c r="AH36" s="7" t="s">
        <v>104</v>
      </c>
      <c r="AI36" s="7" t="s">
        <v>104</v>
      </c>
      <c r="AJ36" s="7" t="s">
        <v>104</v>
      </c>
      <c r="AK36" s="7"/>
      <c r="AL36" s="7"/>
      <c r="AM36" s="10">
        <f t="shared" ref="AM36:AM41" si="9">IF(ISBLANK(AH36),"",IF(CODE(AH36)=45,0,1)+IF(ISBLANK(AI36),0,IF(CODE(AI36)=45,0,1))+IF(ISBLANK(AJ36),0,IF(CODE(AJ36)=45,0,1))+IF(ISBLANK(AK36),0,IF(CODE(AK36)=45,0,1))+IF(ISBLANK(AL36),0,IF(CODE(AL36)=45,0,1)))</f>
        <v>3</v>
      </c>
      <c r="AN36" s="10">
        <f t="shared" ref="AN36:AN41" si="10">IF(ISBLANK(AH36),"",IF(CODE(AH36)=45,1,0)+IF(ISBLANK(AI36),0,IF(CODE(AI36)=45,1,0))+IF(ISBLANK(AJ36),0,IF(CODE(AJ36)=45,1,0))+IF(ISBLANK(AK36),0,IF(CODE(AK36)=45,1,0))+IF(ISBLANK(AL36),0,IF(CODE(AL36)=45,1,0)))</f>
        <v>0</v>
      </c>
      <c r="AO36" s="6"/>
      <c r="AP36" s="11" t="str">
        <f t="shared" ref="AP36:AP41" si="11">IF(ISBLANK(AH36),"",IF(OR(AM36=3,AN36=3),IF(AND(ISBLANK(AK36),ISBLANK(AL36),OR(AM36=3,AN36=3)),"OK",IF(ABS(IF(CODE(AH36)=45,-1,1)+IF(CODE(AI36)=45,-1,1)+IF(CODE(AJ36)=45,-1,1))=1,IF(AND(ISBLANK(AL36),OR(AM36=3,AN36=3)),"OK",IF(IF(CODE(AH36)=45,-1,1)+IF(CODE(AI36)=45,-1,1)+IF(CODE(AJ36)=45,-1,1)+IF(CODE(AK36)=45,-1,1)=0,"OK","CHYBA")),"CHYBA")),IF(AND(AM36&lt;3,AN36&lt;3),"NEKOMPLETNÍ","CHYBA")))</f>
        <v>OK</v>
      </c>
      <c r="AQ36" s="6"/>
      <c r="AR36" s="6"/>
    </row>
    <row r="37" spans="1:44" ht="14.4" customHeight="1" x14ac:dyDescent="0.3">
      <c r="A37" s="99"/>
      <c r="B37" s="54"/>
      <c r="C37" s="93" t="str">
        <f>IF(ISBLANK(A36),"",VLOOKUP(A36,'chlapci presence'!$A$2:$J$99,7))</f>
        <v>Tesla Pardubice</v>
      </c>
      <c r="D37" s="94"/>
      <c r="E37" s="106"/>
      <c r="F37" s="88"/>
      <c r="G37" s="89"/>
      <c r="H37" s="111" t="str">
        <f>"("&amp;AH39&amp;","&amp;AI39&amp;","&amp;AJ39&amp;","&amp;AK39&amp;","&amp;AL39&amp;")"</f>
        <v>(8,7,4,,)</v>
      </c>
      <c r="I37" s="112"/>
      <c r="J37" s="113"/>
      <c r="K37" s="112"/>
      <c r="L37" s="112"/>
      <c r="M37" s="112"/>
      <c r="N37" s="114" t="str">
        <f>"("&amp;AH36&amp;","&amp;AI36&amp;","&amp;AJ36&amp;","&amp;AK36&amp;","&amp;AL36&amp;")"</f>
        <v>(0,0,0,,)</v>
      </c>
      <c r="O37" s="115"/>
      <c r="P37" s="115"/>
      <c r="Q37" s="64"/>
      <c r="R37" s="65"/>
      <c r="S37" s="65"/>
      <c r="T37" s="68"/>
      <c r="U37" s="90"/>
      <c r="V37" s="72"/>
      <c r="W37" s="91"/>
      <c r="X37" s="91"/>
      <c r="Y37" s="92"/>
      <c r="AB37" s="35"/>
      <c r="AD37" s="6">
        <v>2</v>
      </c>
      <c r="AE37" s="6" t="str">
        <f>C38</f>
        <v>Švec Václav</v>
      </c>
      <c r="AF37" s="6">
        <v>3</v>
      </c>
      <c r="AG37" s="6" t="str">
        <f>C40</f>
        <v>Fuksa Lukáš</v>
      </c>
      <c r="AH37" s="7" t="s">
        <v>54</v>
      </c>
      <c r="AI37" s="7" t="s">
        <v>55</v>
      </c>
      <c r="AJ37" s="7" t="s">
        <v>54</v>
      </c>
      <c r="AK37" s="7"/>
      <c r="AL37" s="7"/>
      <c r="AM37" s="10">
        <f t="shared" si="9"/>
        <v>0</v>
      </c>
      <c r="AN37" s="10">
        <f t="shared" si="10"/>
        <v>3</v>
      </c>
      <c r="AO37" s="6"/>
      <c r="AP37" s="11" t="str">
        <f t="shared" si="11"/>
        <v>OK</v>
      </c>
      <c r="AQ37" s="6"/>
      <c r="AR37" s="6"/>
    </row>
    <row r="38" spans="1:44" ht="14.4" customHeight="1" x14ac:dyDescent="0.3">
      <c r="A38" s="53">
        <v>48</v>
      </c>
      <c r="B38" s="84">
        <v>2</v>
      </c>
      <c r="C38" s="56" t="str">
        <f>IF(ISBLANK(A38),"",VLOOKUP(A38,'chlapci presence'!$A$2:$J$99,3)&amp;" "&amp;VLOOKUP(A38,'chlapci presence'!$A$2:$J$99,4))</f>
        <v>Švec Václav</v>
      </c>
      <c r="D38" s="57"/>
      <c r="E38" s="12">
        <f>J36</f>
        <v>0</v>
      </c>
      <c r="F38" s="13" t="s">
        <v>13</v>
      </c>
      <c r="G38" s="13">
        <f>H36</f>
        <v>3</v>
      </c>
      <c r="H38" s="58" t="s">
        <v>21</v>
      </c>
      <c r="I38" s="59"/>
      <c r="J38" s="86"/>
      <c r="K38" s="13">
        <f>AM37</f>
        <v>0</v>
      </c>
      <c r="L38" s="13" t="s">
        <v>13</v>
      </c>
      <c r="M38" s="13">
        <f>AN37</f>
        <v>3</v>
      </c>
      <c r="N38" s="14">
        <f>AM40</f>
        <v>3</v>
      </c>
      <c r="O38" s="13" t="s">
        <v>13</v>
      </c>
      <c r="P38" s="13">
        <f>AN40</f>
        <v>0</v>
      </c>
      <c r="Q38" s="64">
        <f>IF(E38="",0,IF(E38=3,2,1))+IF(K38="",0,IF(K38=3,2,1))+IF(N38="",0,IF(N38=3,2,1))</f>
        <v>4</v>
      </c>
      <c r="R38" s="65"/>
      <c r="S38" s="65"/>
      <c r="T38" s="68">
        <f>IF(E38="",0,E38)+IF(K38="",0,K38)+IF(N38="",0,N38)</f>
        <v>3</v>
      </c>
      <c r="U38" s="70" t="s">
        <v>13</v>
      </c>
      <c r="V38" s="72">
        <f>IF(G38="",0,G38)+IF(M38="",0,M38)+IF(P38="",0,P38)</f>
        <v>6</v>
      </c>
      <c r="W38" s="91" t="s">
        <v>68</v>
      </c>
      <c r="X38" s="91"/>
      <c r="Y38" s="92"/>
      <c r="AB38" s="35"/>
      <c r="AD38" s="6">
        <v>4</v>
      </c>
      <c r="AE38" s="6" t="str">
        <f>C42</f>
        <v>Resl Čeněk</v>
      </c>
      <c r="AF38" s="6">
        <v>3</v>
      </c>
      <c r="AG38" s="6" t="str">
        <f>C40</f>
        <v>Fuksa Lukáš</v>
      </c>
      <c r="AH38" s="7" t="s">
        <v>71</v>
      </c>
      <c r="AI38" s="7" t="s">
        <v>76</v>
      </c>
      <c r="AJ38" s="7" t="s">
        <v>76</v>
      </c>
      <c r="AK38" s="7"/>
      <c r="AL38" s="7"/>
      <c r="AM38" s="10">
        <f t="shared" si="9"/>
        <v>0</v>
      </c>
      <c r="AN38" s="10">
        <f t="shared" si="10"/>
        <v>3</v>
      </c>
      <c r="AO38" s="6"/>
      <c r="AP38" s="11" t="str">
        <f t="shared" si="11"/>
        <v>OK</v>
      </c>
      <c r="AQ38" s="6"/>
      <c r="AR38" s="6"/>
    </row>
    <row r="39" spans="1:44" ht="14.4" customHeight="1" x14ac:dyDescent="0.3">
      <c r="A39" s="53"/>
      <c r="B39" s="85"/>
      <c r="C39" s="93" t="str">
        <f>IF(ISBLANK(A38),"",VLOOKUP(A38,'chlapci presence'!$A$2:$J$99,7))</f>
        <v>Sokol Jaroměř-Josefov 2</v>
      </c>
      <c r="D39" s="94"/>
      <c r="E39" s="95"/>
      <c r="F39" s="96"/>
      <c r="G39" s="96"/>
      <c r="H39" s="87"/>
      <c r="I39" s="88"/>
      <c r="J39" s="89"/>
      <c r="K39" s="96" t="str">
        <f>"("&amp;AH37&amp;","&amp;AI37&amp;","&amp;AJ37&amp;","&amp;AK37&amp;","&amp;AL37&amp;")"</f>
        <v>(-6,-9,-6,,)</v>
      </c>
      <c r="L39" s="96"/>
      <c r="M39" s="96"/>
      <c r="N39" s="97" t="str">
        <f>"("&amp;AH40&amp;","&amp;AI40&amp;","&amp;AJ40&amp;","&amp;AK40&amp;","&amp;AL40&amp;")"</f>
        <v>(8,8,4,,)</v>
      </c>
      <c r="O39" s="96"/>
      <c r="P39" s="96"/>
      <c r="Q39" s="64"/>
      <c r="R39" s="65"/>
      <c r="S39" s="65"/>
      <c r="T39" s="68"/>
      <c r="U39" s="90"/>
      <c r="V39" s="72"/>
      <c r="W39" s="91"/>
      <c r="X39" s="91"/>
      <c r="Y39" s="92"/>
      <c r="AB39" s="35"/>
      <c r="AD39" s="6">
        <v>1</v>
      </c>
      <c r="AE39" s="6" t="str">
        <f>C36</f>
        <v>Sýkora Vojtěch</v>
      </c>
      <c r="AF39" s="6">
        <v>2</v>
      </c>
      <c r="AG39" s="6" t="str">
        <f>C38</f>
        <v>Švec Václav</v>
      </c>
      <c r="AH39" s="7" t="s">
        <v>53</v>
      </c>
      <c r="AI39" s="7" t="s">
        <v>69</v>
      </c>
      <c r="AJ39" s="7" t="s">
        <v>61</v>
      </c>
      <c r="AK39" s="7"/>
      <c r="AL39" s="7"/>
      <c r="AM39" s="10">
        <f t="shared" si="9"/>
        <v>3</v>
      </c>
      <c r="AN39" s="10">
        <f t="shared" si="10"/>
        <v>0</v>
      </c>
      <c r="AO39" s="6"/>
      <c r="AP39" s="11" t="str">
        <f t="shared" si="11"/>
        <v>OK</v>
      </c>
      <c r="AQ39" s="6"/>
      <c r="AR39" s="6"/>
    </row>
    <row r="40" spans="1:44" ht="14.4" customHeight="1" x14ac:dyDescent="0.3">
      <c r="A40" s="53">
        <v>23</v>
      </c>
      <c r="B40" s="84">
        <v>3</v>
      </c>
      <c r="C40" s="56" t="str">
        <f>IF(ISBLANK(A40),"",VLOOKUP(A40,'chlapci presence'!$A$2:$J$99,3)&amp;" "&amp;VLOOKUP(A40,'chlapci presence'!$A$2:$J$99,4))</f>
        <v>Fuksa Lukáš</v>
      </c>
      <c r="D40" s="57"/>
      <c r="E40" s="12">
        <f>M36</f>
        <v>0</v>
      </c>
      <c r="F40" s="13" t="s">
        <v>13</v>
      </c>
      <c r="G40" s="13">
        <f>K36</f>
        <v>3</v>
      </c>
      <c r="H40" s="14">
        <f>M38</f>
        <v>3</v>
      </c>
      <c r="I40" s="13" t="s">
        <v>13</v>
      </c>
      <c r="J40" s="18">
        <f>K38</f>
        <v>0</v>
      </c>
      <c r="K40" s="58" t="s">
        <v>21</v>
      </c>
      <c r="L40" s="59"/>
      <c r="M40" s="86"/>
      <c r="N40" s="14">
        <f>AN38</f>
        <v>3</v>
      </c>
      <c r="O40" s="13" t="s">
        <v>13</v>
      </c>
      <c r="P40" s="13">
        <f>AM38</f>
        <v>0</v>
      </c>
      <c r="Q40" s="64">
        <f>IF(E40="",0,IF(E40=3,2,1))+IF(H40="",0,IF(H40=3,2,1))+IF(N40="",0,IF(N40=3,2,1))</f>
        <v>5</v>
      </c>
      <c r="R40" s="65"/>
      <c r="S40" s="65"/>
      <c r="T40" s="68">
        <f>IF(E40="",0,E40)+IF(H40="",0,H40)+IF(N40="",0,N40)</f>
        <v>6</v>
      </c>
      <c r="U40" s="70" t="s">
        <v>13</v>
      </c>
      <c r="V40" s="72">
        <f>IF(G40="",0,G40)+IF(J40="",0,J40)+IF(P40="",0,P40)</f>
        <v>3</v>
      </c>
      <c r="W40" s="91" t="s">
        <v>67</v>
      </c>
      <c r="X40" s="91"/>
      <c r="Y40" s="92"/>
      <c r="AB40" s="35"/>
      <c r="AD40" s="6">
        <v>2</v>
      </c>
      <c r="AE40" s="6" t="str">
        <f>C38</f>
        <v>Švec Václav</v>
      </c>
      <c r="AF40" s="6">
        <v>4</v>
      </c>
      <c r="AG40" s="6" t="str">
        <f>C42</f>
        <v>Resl Čeněk</v>
      </c>
      <c r="AH40" s="7" t="s">
        <v>53</v>
      </c>
      <c r="AI40" s="7" t="s">
        <v>53</v>
      </c>
      <c r="AJ40" s="7" t="s">
        <v>61</v>
      </c>
      <c r="AK40" s="7"/>
      <c r="AL40" s="7"/>
      <c r="AM40" s="10">
        <f t="shared" si="9"/>
        <v>3</v>
      </c>
      <c r="AN40" s="10">
        <f t="shared" si="10"/>
        <v>0</v>
      </c>
      <c r="AO40" s="6"/>
      <c r="AP40" s="11" t="str">
        <f t="shared" si="11"/>
        <v>OK</v>
      </c>
      <c r="AQ40" s="6"/>
      <c r="AR40" s="6"/>
    </row>
    <row r="41" spans="1:44" ht="14.4" customHeight="1" x14ac:dyDescent="0.3">
      <c r="A41" s="53"/>
      <c r="B41" s="85"/>
      <c r="C41" s="93" t="str">
        <f>IF(ISBLANK(A40),"",VLOOKUP(A40,'chlapci presence'!$A$2:$J$99,7))</f>
        <v>TTC Kostelec nad Orlicí</v>
      </c>
      <c r="D41" s="94"/>
      <c r="E41" s="95" t="str">
        <f>"("&amp;AH41&amp;","&amp;AI41&amp;","&amp;AJ41&amp;","&amp;AK41&amp;","&amp;AL41&amp;")"</f>
        <v>(-10,-8,-6,,)</v>
      </c>
      <c r="F41" s="96"/>
      <c r="G41" s="96"/>
      <c r="H41" s="97"/>
      <c r="I41" s="96"/>
      <c r="J41" s="98"/>
      <c r="K41" s="87"/>
      <c r="L41" s="88"/>
      <c r="M41" s="89"/>
      <c r="N41" s="97"/>
      <c r="O41" s="96"/>
      <c r="P41" s="96"/>
      <c r="Q41" s="64"/>
      <c r="R41" s="65"/>
      <c r="S41" s="65"/>
      <c r="T41" s="68"/>
      <c r="U41" s="90"/>
      <c r="V41" s="72"/>
      <c r="W41" s="91"/>
      <c r="X41" s="91"/>
      <c r="Y41" s="92"/>
      <c r="AB41" s="35"/>
      <c r="AD41" s="6">
        <v>3</v>
      </c>
      <c r="AE41" s="6" t="str">
        <f>C40</f>
        <v>Fuksa Lukáš</v>
      </c>
      <c r="AF41" s="6">
        <v>1</v>
      </c>
      <c r="AG41" s="6" t="str">
        <f>C36</f>
        <v>Sýkora Vojtěch</v>
      </c>
      <c r="AH41" s="7" t="s">
        <v>60</v>
      </c>
      <c r="AI41" s="7" t="s">
        <v>72</v>
      </c>
      <c r="AJ41" s="7" t="s">
        <v>54</v>
      </c>
      <c r="AK41" s="7"/>
      <c r="AL41" s="7"/>
      <c r="AM41" s="10">
        <f t="shared" si="9"/>
        <v>0</v>
      </c>
      <c r="AN41" s="10">
        <f t="shared" si="10"/>
        <v>3</v>
      </c>
      <c r="AO41" s="6"/>
      <c r="AP41" s="11" t="str">
        <f t="shared" si="11"/>
        <v>OK</v>
      </c>
      <c r="AQ41" s="6"/>
      <c r="AR41" s="6"/>
    </row>
    <row r="42" spans="1:44" ht="14.4" customHeight="1" x14ac:dyDescent="0.3">
      <c r="A42" s="53">
        <v>45</v>
      </c>
      <c r="B42" s="54">
        <v>4</v>
      </c>
      <c r="C42" s="56" t="str">
        <f>IF(ISBLANK(A42),"",VLOOKUP(A42,'chlapci presence'!$A$2:$J$99,3)&amp;" "&amp;VLOOKUP(A42,'chlapci presence'!$A$2:$J$99,4))</f>
        <v>Resl Čeněk</v>
      </c>
      <c r="D42" s="57"/>
      <c r="E42" s="21">
        <f>P36</f>
        <v>0</v>
      </c>
      <c r="F42" s="4" t="s">
        <v>13</v>
      </c>
      <c r="G42" s="4">
        <f>N36</f>
        <v>3</v>
      </c>
      <c r="H42" s="3">
        <f>P38</f>
        <v>0</v>
      </c>
      <c r="I42" s="4" t="s">
        <v>13</v>
      </c>
      <c r="J42" s="5">
        <f>N38</f>
        <v>3</v>
      </c>
      <c r="K42" s="4">
        <f>P40</f>
        <v>0</v>
      </c>
      <c r="L42" s="4" t="s">
        <v>13</v>
      </c>
      <c r="M42" s="4">
        <f>N40</f>
        <v>3</v>
      </c>
      <c r="N42" s="58" t="s">
        <v>21</v>
      </c>
      <c r="O42" s="59"/>
      <c r="P42" s="60"/>
      <c r="Q42" s="64">
        <f>IF(E42="",0,IF(E42=3,2,1))+IF(H42="",0,IF(H42=3,2,1))+IF(K42="",0,IF(K42=3,2,1))</f>
        <v>3</v>
      </c>
      <c r="R42" s="65"/>
      <c r="S42" s="65"/>
      <c r="T42" s="68">
        <f>IF(E42="",0,E42)+IF(H42="",0,H42)+IF(K42="",0,K42)</f>
        <v>0</v>
      </c>
      <c r="U42" s="70" t="s">
        <v>13</v>
      </c>
      <c r="V42" s="72">
        <f>IF(G42="",0,G42)+IF(J42="",0,J42)+IF(M42="",0,M42)</f>
        <v>9</v>
      </c>
      <c r="W42" s="74" t="s">
        <v>66</v>
      </c>
      <c r="X42" s="74"/>
      <c r="Y42" s="75"/>
      <c r="AB42" s="35"/>
    </row>
    <row r="43" spans="1:44" ht="15" customHeight="1" thickBot="1" x14ac:dyDescent="0.35">
      <c r="A43" s="53"/>
      <c r="B43" s="55"/>
      <c r="C43" s="78" t="str">
        <f>IF(ISBLANK(A42),"",VLOOKUP(A42,'chlapci presence'!$A$2:$J$99,7))</f>
        <v>Jiskra Jaroměř</v>
      </c>
      <c r="D43" s="79"/>
      <c r="E43" s="80"/>
      <c r="F43" s="81"/>
      <c r="G43" s="81"/>
      <c r="H43" s="82"/>
      <c r="I43" s="81"/>
      <c r="J43" s="83"/>
      <c r="K43" s="81" t="str">
        <f>"("&amp;AH38&amp;","&amp;AI38&amp;","&amp;AJ38&amp;","&amp;AK38&amp;","&amp;AL38&amp;")"</f>
        <v>(-1,-4,-4,,)</v>
      </c>
      <c r="L43" s="81"/>
      <c r="M43" s="81"/>
      <c r="N43" s="61"/>
      <c r="O43" s="62"/>
      <c r="P43" s="63"/>
      <c r="Q43" s="66"/>
      <c r="R43" s="67"/>
      <c r="S43" s="67"/>
      <c r="T43" s="69"/>
      <c r="U43" s="71"/>
      <c r="V43" s="73"/>
      <c r="W43" s="76"/>
      <c r="X43" s="76"/>
      <c r="Y43" s="77"/>
      <c r="Z43"/>
      <c r="AA43"/>
      <c r="AB43"/>
    </row>
    <row r="45" spans="1:44" ht="15" thickBot="1" x14ac:dyDescent="0.35"/>
    <row r="46" spans="1:44" ht="15" thickBot="1" x14ac:dyDescent="0.35">
      <c r="B46" s="116" t="s">
        <v>9</v>
      </c>
      <c r="C46" s="117"/>
      <c r="D46" s="30">
        <v>5</v>
      </c>
      <c r="E46" s="116">
        <v>1</v>
      </c>
      <c r="F46" s="117"/>
      <c r="G46" s="117"/>
      <c r="H46" s="118">
        <v>2</v>
      </c>
      <c r="I46" s="117"/>
      <c r="J46" s="119"/>
      <c r="K46" s="117">
        <v>3</v>
      </c>
      <c r="L46" s="117"/>
      <c r="M46" s="117"/>
      <c r="N46" s="118">
        <v>4</v>
      </c>
      <c r="O46" s="117"/>
      <c r="P46" s="117"/>
      <c r="Q46" s="116" t="s">
        <v>10</v>
      </c>
      <c r="R46" s="117"/>
      <c r="S46" s="117"/>
      <c r="T46" s="118" t="s">
        <v>11</v>
      </c>
      <c r="U46" s="117"/>
      <c r="V46" s="119"/>
      <c r="W46" s="118" t="s">
        <v>12</v>
      </c>
      <c r="X46" s="117"/>
      <c r="Y46" s="120"/>
      <c r="Z46"/>
      <c r="AA46"/>
      <c r="AB46"/>
      <c r="AE46" s="6"/>
      <c r="AF46" s="7"/>
      <c r="AG46" s="7"/>
      <c r="AH46" s="7" t="s">
        <v>14</v>
      </c>
      <c r="AI46" s="7" t="s">
        <v>15</v>
      </c>
      <c r="AJ46" s="8" t="s">
        <v>16</v>
      </c>
      <c r="AK46" s="7" t="s">
        <v>17</v>
      </c>
      <c r="AL46" s="7" t="s">
        <v>18</v>
      </c>
      <c r="AM46" s="121" t="s">
        <v>19</v>
      </c>
      <c r="AN46" s="121"/>
      <c r="AO46" s="6"/>
      <c r="AP46" s="6" t="s">
        <v>20</v>
      </c>
      <c r="AQ46" s="6"/>
      <c r="AR46" s="6"/>
    </row>
    <row r="47" spans="1:44" ht="14.4" customHeight="1" x14ac:dyDescent="0.3">
      <c r="A47" s="99">
        <v>5</v>
      </c>
      <c r="B47" s="100">
        <v>1</v>
      </c>
      <c r="C47" s="101" t="str">
        <f>IF(ISBLANK(A47),"",VLOOKUP(A47,'chlapci presence'!$A$2:$J$99,3)&amp;" "&amp;VLOOKUP(A47,'chlapci presence'!$A$2:$J$99,4))</f>
        <v>Váša Tomáš</v>
      </c>
      <c r="D47" s="102"/>
      <c r="E47" s="103" t="s">
        <v>21</v>
      </c>
      <c r="F47" s="104"/>
      <c r="G47" s="105"/>
      <c r="H47" s="3">
        <f>AM50</f>
        <v>3</v>
      </c>
      <c r="I47" s="4" t="s">
        <v>13</v>
      </c>
      <c r="J47" s="5">
        <f>AN50</f>
        <v>0</v>
      </c>
      <c r="K47" s="4">
        <f>AN52</f>
        <v>3</v>
      </c>
      <c r="L47" s="4" t="s">
        <v>13</v>
      </c>
      <c r="M47" s="4">
        <f>AM52</f>
        <v>0</v>
      </c>
      <c r="N47" s="3">
        <f>AM47</f>
        <v>3</v>
      </c>
      <c r="O47" s="4" t="s">
        <v>13</v>
      </c>
      <c r="P47" s="4">
        <f>AN47</f>
        <v>0</v>
      </c>
      <c r="Q47" s="85">
        <f>IF(H47="",0,IF(H47=3,2,1))+IF(K47="",0,IF(K47=3,2,1))+IF(N47="",0,IF(N47=3,2,1))</f>
        <v>6</v>
      </c>
      <c r="R47" s="107"/>
      <c r="S47" s="107"/>
      <c r="T47" s="93">
        <f>IF(H47="",0,H47)+IF(K47="",0,K47)+IF(N47="",0,N47)</f>
        <v>9</v>
      </c>
      <c r="U47" s="70" t="s">
        <v>13</v>
      </c>
      <c r="V47" s="108">
        <f>IF(J47="",0,J47)+IF(M47="",0,M47)+IF(P47="",0,P47)</f>
        <v>0</v>
      </c>
      <c r="W47" s="109" t="s">
        <v>65</v>
      </c>
      <c r="X47" s="109"/>
      <c r="Y47" s="110"/>
      <c r="AB47" s="35"/>
      <c r="AD47" s="6">
        <v>1</v>
      </c>
      <c r="AE47" s="6" t="str">
        <f>C47</f>
        <v>Váša Tomáš</v>
      </c>
      <c r="AF47" s="9">
        <v>4</v>
      </c>
      <c r="AG47" s="6" t="str">
        <f>C53</f>
        <v>Jurenka Jaroslav</v>
      </c>
      <c r="AH47" s="7" t="s">
        <v>74</v>
      </c>
      <c r="AI47" s="7" t="s">
        <v>106</v>
      </c>
      <c r="AJ47" s="7" t="s">
        <v>61</v>
      </c>
      <c r="AK47" s="7"/>
      <c r="AL47" s="7"/>
      <c r="AM47" s="10">
        <f t="shared" ref="AM47:AM52" si="12">IF(ISBLANK(AH47),"",IF(CODE(AH47)=45,0,1)+IF(ISBLANK(AI47),0,IF(CODE(AI47)=45,0,1))+IF(ISBLANK(AJ47),0,IF(CODE(AJ47)=45,0,1))+IF(ISBLANK(AK47),0,IF(CODE(AK47)=45,0,1))+IF(ISBLANK(AL47),0,IF(CODE(AL47)=45,0,1)))</f>
        <v>3</v>
      </c>
      <c r="AN47" s="10">
        <f t="shared" ref="AN47:AN52" si="13">IF(ISBLANK(AH47),"",IF(CODE(AH47)=45,1,0)+IF(ISBLANK(AI47),0,IF(CODE(AI47)=45,1,0))+IF(ISBLANK(AJ47),0,IF(CODE(AJ47)=45,1,0))+IF(ISBLANK(AK47),0,IF(CODE(AK47)=45,1,0))+IF(ISBLANK(AL47),0,IF(CODE(AL47)=45,1,0)))</f>
        <v>0</v>
      </c>
      <c r="AO47" s="6"/>
      <c r="AP47" s="11" t="str">
        <f t="shared" ref="AP47:AP52" si="14">IF(ISBLANK(AH47),"",IF(OR(AM47=3,AN47=3),IF(AND(ISBLANK(AK47),ISBLANK(AL47),OR(AM47=3,AN47=3)),"OK",IF(ABS(IF(CODE(AH47)=45,-1,1)+IF(CODE(AI47)=45,-1,1)+IF(CODE(AJ47)=45,-1,1))=1,IF(AND(ISBLANK(AL47),OR(AM47=3,AN47=3)),"OK",IF(IF(CODE(AH47)=45,-1,1)+IF(CODE(AI47)=45,-1,1)+IF(CODE(AJ47)=45,-1,1)+IF(CODE(AK47)=45,-1,1)=0,"OK","CHYBA")),"CHYBA")),IF(AND(AM47&lt;3,AN47&lt;3),"NEKOMPLETNÍ","CHYBA")))</f>
        <v>OK</v>
      </c>
      <c r="AQ47" s="6"/>
      <c r="AR47" s="6"/>
    </row>
    <row r="48" spans="1:44" ht="14.4" customHeight="1" x14ac:dyDescent="0.3">
      <c r="A48" s="99"/>
      <c r="B48" s="54"/>
      <c r="C48" s="93" t="str">
        <f>IF(ISBLANK(A47),"",VLOOKUP(A47,'chlapci presence'!$A$2:$J$99,7))</f>
        <v>Heřmanův Městec</v>
      </c>
      <c r="D48" s="94"/>
      <c r="E48" s="106"/>
      <c r="F48" s="88"/>
      <c r="G48" s="89"/>
      <c r="H48" s="111" t="str">
        <f>"("&amp;AH50&amp;","&amp;AI50&amp;","&amp;AJ50&amp;","&amp;AK50&amp;","&amp;AL50&amp;")"</f>
        <v>(6,4,6,,)</v>
      </c>
      <c r="I48" s="112"/>
      <c r="J48" s="113"/>
      <c r="K48" s="112"/>
      <c r="L48" s="112"/>
      <c r="M48" s="112"/>
      <c r="N48" s="114" t="str">
        <f>"("&amp;AH47&amp;","&amp;AI47&amp;","&amp;AJ47&amp;","&amp;AK47&amp;","&amp;AL47&amp;")"</f>
        <v>(6,1,4,,)</v>
      </c>
      <c r="O48" s="115"/>
      <c r="P48" s="115"/>
      <c r="Q48" s="64"/>
      <c r="R48" s="65"/>
      <c r="S48" s="65"/>
      <c r="T48" s="68"/>
      <c r="U48" s="90"/>
      <c r="V48" s="72"/>
      <c r="W48" s="91"/>
      <c r="X48" s="91"/>
      <c r="Y48" s="92"/>
      <c r="AB48" s="35"/>
      <c r="AD48" s="6">
        <v>2</v>
      </c>
      <c r="AE48" s="6" t="str">
        <f>C49</f>
        <v>Fuksa Tomáš</v>
      </c>
      <c r="AF48" s="6">
        <v>3</v>
      </c>
      <c r="AG48" s="6" t="str">
        <f>C51</f>
        <v>Klíma Josef</v>
      </c>
      <c r="AH48" s="7" t="s">
        <v>53</v>
      </c>
      <c r="AI48" s="7" t="s">
        <v>55</v>
      </c>
      <c r="AJ48" s="7" t="s">
        <v>52</v>
      </c>
      <c r="AK48" s="7" t="s">
        <v>57</v>
      </c>
      <c r="AL48" s="7" t="s">
        <v>56</v>
      </c>
      <c r="AM48" s="10">
        <f t="shared" si="12"/>
        <v>3</v>
      </c>
      <c r="AN48" s="10">
        <f t="shared" si="13"/>
        <v>2</v>
      </c>
      <c r="AO48" s="6"/>
      <c r="AP48" s="11" t="str">
        <f t="shared" si="14"/>
        <v>OK</v>
      </c>
      <c r="AQ48" s="6"/>
      <c r="AR48" s="6"/>
    </row>
    <row r="49" spans="1:44" ht="14.4" customHeight="1" x14ac:dyDescent="0.3">
      <c r="A49" s="53">
        <v>25</v>
      </c>
      <c r="B49" s="84">
        <v>2</v>
      </c>
      <c r="C49" s="56" t="str">
        <f>IF(ISBLANK(A49),"",VLOOKUP(A49,'chlapci presence'!$A$2:$J$99,3)&amp;" "&amp;VLOOKUP(A49,'chlapci presence'!$A$2:$J$99,4))</f>
        <v>Fuksa Tomáš</v>
      </c>
      <c r="D49" s="57"/>
      <c r="E49" s="12">
        <f>J47</f>
        <v>0</v>
      </c>
      <c r="F49" s="13" t="s">
        <v>13</v>
      </c>
      <c r="G49" s="13">
        <f>H47</f>
        <v>3</v>
      </c>
      <c r="H49" s="58" t="s">
        <v>21</v>
      </c>
      <c r="I49" s="59"/>
      <c r="J49" s="86"/>
      <c r="K49" s="13">
        <f>AM48</f>
        <v>3</v>
      </c>
      <c r="L49" s="13" t="s">
        <v>13</v>
      </c>
      <c r="M49" s="13">
        <f>AN48</f>
        <v>2</v>
      </c>
      <c r="N49" s="14">
        <f>AM51</f>
        <v>3</v>
      </c>
      <c r="O49" s="13" t="s">
        <v>13</v>
      </c>
      <c r="P49" s="13">
        <f>AN51</f>
        <v>0</v>
      </c>
      <c r="Q49" s="64">
        <f>IF(E49="",0,IF(E49=3,2,1))+IF(K49="",0,IF(K49=3,2,1))+IF(N49="",0,IF(N49=3,2,1))</f>
        <v>5</v>
      </c>
      <c r="R49" s="65"/>
      <c r="S49" s="65"/>
      <c r="T49" s="68">
        <f>IF(E49="",0,E49)+IF(K49="",0,K49)+IF(N49="",0,N49)</f>
        <v>6</v>
      </c>
      <c r="U49" s="70" t="s">
        <v>13</v>
      </c>
      <c r="V49" s="72">
        <f>IF(G49="",0,G49)+IF(M49="",0,M49)+IF(P49="",0,P49)</f>
        <v>5</v>
      </c>
      <c r="W49" s="91" t="s">
        <v>67</v>
      </c>
      <c r="X49" s="91"/>
      <c r="Y49" s="92"/>
      <c r="AB49" s="35"/>
      <c r="AD49" s="6">
        <v>4</v>
      </c>
      <c r="AE49" s="6" t="str">
        <f>C53</f>
        <v>Jurenka Jaroslav</v>
      </c>
      <c r="AF49" s="6">
        <v>3</v>
      </c>
      <c r="AG49" s="6" t="str">
        <f>C51</f>
        <v>Klíma Josef</v>
      </c>
      <c r="AH49" s="7" t="s">
        <v>55</v>
      </c>
      <c r="AI49" s="7" t="s">
        <v>64</v>
      </c>
      <c r="AJ49" s="7" t="s">
        <v>57</v>
      </c>
      <c r="AK49" s="7"/>
      <c r="AL49" s="7"/>
      <c r="AM49" s="10">
        <f t="shared" si="12"/>
        <v>0</v>
      </c>
      <c r="AN49" s="10">
        <f t="shared" si="13"/>
        <v>3</v>
      </c>
      <c r="AO49" s="6"/>
      <c r="AP49" s="11" t="str">
        <f t="shared" si="14"/>
        <v>OK</v>
      </c>
      <c r="AQ49" s="6"/>
      <c r="AR49" s="6"/>
    </row>
    <row r="50" spans="1:44" ht="14.4" customHeight="1" x14ac:dyDescent="0.3">
      <c r="A50" s="53"/>
      <c r="B50" s="85"/>
      <c r="C50" s="93" t="str">
        <f>IF(ISBLANK(A49),"",VLOOKUP(A49,'chlapci presence'!$A$2:$J$99,7))</f>
        <v>TTC Kostelec nad Orlicí</v>
      </c>
      <c r="D50" s="94"/>
      <c r="E50" s="95"/>
      <c r="F50" s="96"/>
      <c r="G50" s="96"/>
      <c r="H50" s="87"/>
      <c r="I50" s="88"/>
      <c r="J50" s="89"/>
      <c r="K50" s="96" t="str">
        <f>"("&amp;AH48&amp;","&amp;AI48&amp;","&amp;AJ48&amp;","&amp;AK48&amp;","&amp;AL48&amp;")"</f>
        <v>(8,-9,2,-3,10)</v>
      </c>
      <c r="L50" s="96"/>
      <c r="M50" s="96"/>
      <c r="N50" s="97" t="str">
        <f>"("&amp;AH51&amp;","&amp;AI51&amp;","&amp;AJ51&amp;","&amp;AK51&amp;","&amp;AL51&amp;")"</f>
        <v>(2,4,5,,)</v>
      </c>
      <c r="O50" s="96"/>
      <c r="P50" s="96"/>
      <c r="Q50" s="64"/>
      <c r="R50" s="65"/>
      <c r="S50" s="65"/>
      <c r="T50" s="68"/>
      <c r="U50" s="90"/>
      <c r="V50" s="72"/>
      <c r="W50" s="91"/>
      <c r="X50" s="91"/>
      <c r="Y50" s="92"/>
      <c r="AB50" s="35"/>
      <c r="AD50" s="6">
        <v>1</v>
      </c>
      <c r="AE50" s="6" t="str">
        <f>C47</f>
        <v>Váša Tomáš</v>
      </c>
      <c r="AF50" s="6">
        <v>2</v>
      </c>
      <c r="AG50" s="6" t="str">
        <f>C49</f>
        <v>Fuksa Tomáš</v>
      </c>
      <c r="AH50" s="7" t="s">
        <v>74</v>
      </c>
      <c r="AI50" s="7" t="s">
        <v>61</v>
      </c>
      <c r="AJ50" s="7" t="s">
        <v>74</v>
      </c>
      <c r="AK50" s="7"/>
      <c r="AL50" s="7"/>
      <c r="AM50" s="10">
        <f t="shared" si="12"/>
        <v>3</v>
      </c>
      <c r="AN50" s="10">
        <f t="shared" si="13"/>
        <v>0</v>
      </c>
      <c r="AO50" s="6"/>
      <c r="AP50" s="11" t="str">
        <f t="shared" si="14"/>
        <v>OK</v>
      </c>
      <c r="AQ50" s="6"/>
      <c r="AR50" s="6"/>
    </row>
    <row r="51" spans="1:44" ht="14.4" customHeight="1" x14ac:dyDescent="0.3">
      <c r="A51" s="53">
        <v>17</v>
      </c>
      <c r="B51" s="84">
        <v>3</v>
      </c>
      <c r="C51" s="56" t="str">
        <f>IF(ISBLANK(A51),"",VLOOKUP(A51,'chlapci presence'!$A$2:$J$99,3)&amp;" "&amp;VLOOKUP(A51,'chlapci presence'!$A$2:$J$99,4))</f>
        <v>Klíma Josef</v>
      </c>
      <c r="D51" s="57"/>
      <c r="E51" s="12">
        <f>M47</f>
        <v>0</v>
      </c>
      <c r="F51" s="13" t="s">
        <v>13</v>
      </c>
      <c r="G51" s="13">
        <f>K47</f>
        <v>3</v>
      </c>
      <c r="H51" s="14">
        <f>M49</f>
        <v>2</v>
      </c>
      <c r="I51" s="13" t="s">
        <v>13</v>
      </c>
      <c r="J51" s="18">
        <f>K49</f>
        <v>3</v>
      </c>
      <c r="K51" s="58" t="s">
        <v>21</v>
      </c>
      <c r="L51" s="59"/>
      <c r="M51" s="86"/>
      <c r="N51" s="14">
        <f>AN49</f>
        <v>3</v>
      </c>
      <c r="O51" s="13" t="s">
        <v>13</v>
      </c>
      <c r="P51" s="13">
        <f>AM49</f>
        <v>0</v>
      </c>
      <c r="Q51" s="64">
        <f>IF(E51="",0,IF(E51=3,2,1))+IF(H51="",0,IF(H51=3,2,1))+IF(N51="",0,IF(N51=3,2,1))</f>
        <v>4</v>
      </c>
      <c r="R51" s="65"/>
      <c r="S51" s="65"/>
      <c r="T51" s="68">
        <f>IF(E51="",0,E51)+IF(H51="",0,H51)+IF(N51="",0,N51)</f>
        <v>5</v>
      </c>
      <c r="U51" s="70" t="s">
        <v>13</v>
      </c>
      <c r="V51" s="72">
        <f>IF(G51="",0,G51)+IF(J51="",0,J51)+IF(P51="",0,P51)</f>
        <v>6</v>
      </c>
      <c r="W51" s="91" t="s">
        <v>68</v>
      </c>
      <c r="X51" s="91"/>
      <c r="Y51" s="92"/>
      <c r="AB51" s="35"/>
      <c r="AD51" s="6">
        <v>2</v>
      </c>
      <c r="AE51" s="6" t="str">
        <f>C49</f>
        <v>Fuksa Tomáš</v>
      </c>
      <c r="AF51" s="6">
        <v>4</v>
      </c>
      <c r="AG51" s="6" t="str">
        <f>C53</f>
        <v>Jurenka Jaroslav</v>
      </c>
      <c r="AH51" s="7" t="s">
        <v>52</v>
      </c>
      <c r="AI51" s="7" t="s">
        <v>61</v>
      </c>
      <c r="AJ51" s="7" t="s">
        <v>51</v>
      </c>
      <c r="AK51" s="7"/>
      <c r="AL51" s="7"/>
      <c r="AM51" s="10">
        <f t="shared" si="12"/>
        <v>3</v>
      </c>
      <c r="AN51" s="10">
        <f t="shared" si="13"/>
        <v>0</v>
      </c>
      <c r="AO51" s="6"/>
      <c r="AP51" s="11" t="str">
        <f t="shared" si="14"/>
        <v>OK</v>
      </c>
      <c r="AQ51" s="6"/>
      <c r="AR51" s="6"/>
    </row>
    <row r="52" spans="1:44" ht="14.4" customHeight="1" x14ac:dyDescent="0.3">
      <c r="A52" s="53"/>
      <c r="B52" s="85"/>
      <c r="C52" s="93" t="str">
        <f>IF(ISBLANK(A51),"",VLOOKUP(A51,'chlapci presence'!$A$2:$J$99,7))</f>
        <v>TJ Sokol PP Hradec Králové 2</v>
      </c>
      <c r="D52" s="94"/>
      <c r="E52" s="95" t="str">
        <f>"("&amp;AH52&amp;","&amp;AI52&amp;","&amp;AJ52&amp;","&amp;AK52&amp;","&amp;AL52&amp;")"</f>
        <v>(-1,-7,-5,,)</v>
      </c>
      <c r="F52" s="96"/>
      <c r="G52" s="96"/>
      <c r="H52" s="97"/>
      <c r="I52" s="96"/>
      <c r="J52" s="98"/>
      <c r="K52" s="87"/>
      <c r="L52" s="88"/>
      <c r="M52" s="89"/>
      <c r="N52" s="97"/>
      <c r="O52" s="96"/>
      <c r="P52" s="96"/>
      <c r="Q52" s="64"/>
      <c r="R52" s="65"/>
      <c r="S52" s="65"/>
      <c r="T52" s="68"/>
      <c r="U52" s="90"/>
      <c r="V52" s="72"/>
      <c r="W52" s="91"/>
      <c r="X52" s="91"/>
      <c r="Y52" s="92"/>
      <c r="AB52" s="35"/>
      <c r="AD52" s="6">
        <v>3</v>
      </c>
      <c r="AE52" s="6" t="str">
        <f>C51</f>
        <v>Klíma Josef</v>
      </c>
      <c r="AF52" s="6">
        <v>1</v>
      </c>
      <c r="AG52" s="6" t="str">
        <f>C47</f>
        <v>Váša Tomáš</v>
      </c>
      <c r="AH52" s="7" t="s">
        <v>71</v>
      </c>
      <c r="AI52" s="7" t="s">
        <v>59</v>
      </c>
      <c r="AJ52" s="7" t="s">
        <v>64</v>
      </c>
      <c r="AK52" s="7"/>
      <c r="AL52" s="7"/>
      <c r="AM52" s="10">
        <f t="shared" si="12"/>
        <v>0</v>
      </c>
      <c r="AN52" s="10">
        <f t="shared" si="13"/>
        <v>3</v>
      </c>
      <c r="AO52" s="6"/>
      <c r="AP52" s="11" t="str">
        <f t="shared" si="14"/>
        <v>OK</v>
      </c>
      <c r="AQ52" s="6"/>
      <c r="AR52" s="6"/>
    </row>
    <row r="53" spans="1:44" ht="14.4" customHeight="1" x14ac:dyDescent="0.3">
      <c r="A53" s="53">
        <v>31</v>
      </c>
      <c r="B53" s="54">
        <v>4</v>
      </c>
      <c r="C53" s="56" t="str">
        <f>IF(ISBLANK(A53),"",VLOOKUP(A53,'chlapci presence'!$A$2:$J$99,3)&amp;" "&amp;VLOOKUP(A53,'chlapci presence'!$A$2:$J$99,4))</f>
        <v>Jurenka Jaroslav</v>
      </c>
      <c r="D53" s="57"/>
      <c r="E53" s="21">
        <f>P47</f>
        <v>0</v>
      </c>
      <c r="F53" s="4" t="s">
        <v>13</v>
      </c>
      <c r="G53" s="4">
        <f>N47</f>
        <v>3</v>
      </c>
      <c r="H53" s="3">
        <f>P49</f>
        <v>0</v>
      </c>
      <c r="I53" s="4" t="s">
        <v>13</v>
      </c>
      <c r="J53" s="5">
        <f>N49</f>
        <v>3</v>
      </c>
      <c r="K53" s="4">
        <f>P51</f>
        <v>0</v>
      </c>
      <c r="L53" s="4" t="s">
        <v>13</v>
      </c>
      <c r="M53" s="4">
        <f>N51</f>
        <v>3</v>
      </c>
      <c r="N53" s="58" t="s">
        <v>21</v>
      </c>
      <c r="O53" s="59"/>
      <c r="P53" s="60"/>
      <c r="Q53" s="64">
        <f>IF(E53="",0,IF(E53=3,2,1))+IF(H53="",0,IF(H53=3,2,1))+IF(K53="",0,IF(K53=3,2,1))</f>
        <v>3</v>
      </c>
      <c r="R53" s="65"/>
      <c r="S53" s="65"/>
      <c r="T53" s="68">
        <f>IF(E53="",0,E53)+IF(H53="",0,H53)+IF(K53="",0,K53)</f>
        <v>0</v>
      </c>
      <c r="U53" s="70" t="s">
        <v>13</v>
      </c>
      <c r="V53" s="72">
        <f>IF(G53="",0,G53)+IF(J53="",0,J53)+IF(M53="",0,M53)</f>
        <v>9</v>
      </c>
      <c r="W53" s="74" t="s">
        <v>66</v>
      </c>
      <c r="X53" s="74"/>
      <c r="Y53" s="75"/>
      <c r="AB53" s="35"/>
    </row>
    <row r="54" spans="1:44" ht="15" customHeight="1" thickBot="1" x14ac:dyDescent="0.35">
      <c r="A54" s="53"/>
      <c r="B54" s="55"/>
      <c r="C54" s="78" t="str">
        <f>IF(ISBLANK(A53),"",VLOOKUP(A53,'chlapci presence'!$A$2:$J$99,7))</f>
        <v>Tesla Pardubice</v>
      </c>
      <c r="D54" s="79"/>
      <c r="E54" s="80"/>
      <c r="F54" s="81"/>
      <c r="G54" s="81"/>
      <c r="H54" s="82"/>
      <c r="I54" s="81"/>
      <c r="J54" s="83"/>
      <c r="K54" s="81" t="str">
        <f>"("&amp;AH49&amp;","&amp;AI49&amp;","&amp;AJ49&amp;","&amp;AK49&amp;","&amp;AL49&amp;")"</f>
        <v>(-9,-5,-3,,)</v>
      </c>
      <c r="L54" s="81"/>
      <c r="M54" s="81"/>
      <c r="N54" s="61"/>
      <c r="O54" s="62"/>
      <c r="P54" s="63"/>
      <c r="Q54" s="66"/>
      <c r="R54" s="67"/>
      <c r="S54" s="67"/>
      <c r="T54" s="69"/>
      <c r="U54" s="71"/>
      <c r="V54" s="73"/>
      <c r="W54" s="76"/>
      <c r="X54" s="76"/>
      <c r="Y54" s="77"/>
      <c r="Z54"/>
      <c r="AA54"/>
      <c r="AB54"/>
    </row>
    <row r="56" spans="1:44" ht="15" thickBot="1" x14ac:dyDescent="0.35"/>
    <row r="57" spans="1:44" ht="15" thickBot="1" x14ac:dyDescent="0.35">
      <c r="B57" s="116" t="s">
        <v>9</v>
      </c>
      <c r="C57" s="117"/>
      <c r="D57" s="30">
        <v>6</v>
      </c>
      <c r="E57" s="116">
        <v>1</v>
      </c>
      <c r="F57" s="117"/>
      <c r="G57" s="117"/>
      <c r="H57" s="118">
        <v>2</v>
      </c>
      <c r="I57" s="117"/>
      <c r="J57" s="119"/>
      <c r="K57" s="117">
        <v>3</v>
      </c>
      <c r="L57" s="117"/>
      <c r="M57" s="117"/>
      <c r="N57" s="118">
        <v>4</v>
      </c>
      <c r="O57" s="117"/>
      <c r="P57" s="117"/>
      <c r="Q57" s="116" t="s">
        <v>10</v>
      </c>
      <c r="R57" s="117"/>
      <c r="S57" s="117"/>
      <c r="T57" s="118" t="s">
        <v>11</v>
      </c>
      <c r="U57" s="117"/>
      <c r="V57" s="119"/>
      <c r="W57" s="118" t="s">
        <v>12</v>
      </c>
      <c r="X57" s="117"/>
      <c r="Y57" s="120"/>
      <c r="Z57"/>
      <c r="AA57"/>
      <c r="AB57"/>
      <c r="AE57" s="6"/>
      <c r="AF57" s="7"/>
      <c r="AG57" s="7"/>
      <c r="AH57" s="7" t="s">
        <v>14</v>
      </c>
      <c r="AI57" s="7" t="s">
        <v>15</v>
      </c>
      <c r="AJ57" s="8" t="s">
        <v>16</v>
      </c>
      <c r="AK57" s="7" t="s">
        <v>17</v>
      </c>
      <c r="AL57" s="7" t="s">
        <v>18</v>
      </c>
      <c r="AM57" s="121" t="s">
        <v>19</v>
      </c>
      <c r="AN57" s="121"/>
      <c r="AO57" s="6"/>
      <c r="AP57" s="6" t="s">
        <v>20</v>
      </c>
      <c r="AQ57" s="6"/>
      <c r="AR57" s="6"/>
    </row>
    <row r="58" spans="1:44" ht="14.4" customHeight="1" x14ac:dyDescent="0.3">
      <c r="A58" s="99">
        <v>6</v>
      </c>
      <c r="B58" s="100">
        <v>1</v>
      </c>
      <c r="C58" s="101" t="str">
        <f>IF(ISBLANK(A58),"",VLOOKUP(A58,'chlapci presence'!$A$2:$J$99,3)&amp;" "&amp;VLOOKUP(A58,'chlapci presence'!$A$2:$J$99,4))</f>
        <v>Kubíček Tomáš</v>
      </c>
      <c r="D58" s="102"/>
      <c r="E58" s="103" t="s">
        <v>21</v>
      </c>
      <c r="F58" s="104"/>
      <c r="G58" s="105"/>
      <c r="H58" s="3">
        <f>AM61</f>
        <v>3</v>
      </c>
      <c r="I58" s="4" t="s">
        <v>13</v>
      </c>
      <c r="J58" s="5">
        <f>AN61</f>
        <v>0</v>
      </c>
      <c r="K58" s="4">
        <f>AN63</f>
        <v>3</v>
      </c>
      <c r="L58" s="4" t="s">
        <v>13</v>
      </c>
      <c r="M58" s="4">
        <f>AM63</f>
        <v>2</v>
      </c>
      <c r="N58" s="3">
        <f>AM58</f>
        <v>3</v>
      </c>
      <c r="O58" s="4" t="s">
        <v>13</v>
      </c>
      <c r="P58" s="4">
        <f>AN58</f>
        <v>0</v>
      </c>
      <c r="Q58" s="85">
        <f>IF(H58="",0,IF(H58=3,2,1))+IF(K58="",0,IF(K58=3,2,1))+IF(N58="",0,IF(N58=3,2,1))</f>
        <v>6</v>
      </c>
      <c r="R58" s="107"/>
      <c r="S58" s="107"/>
      <c r="T58" s="93">
        <f>IF(H58="",0,H58)+IF(K58="",0,K58)+IF(N58="",0,N58)</f>
        <v>9</v>
      </c>
      <c r="U58" s="70" t="s">
        <v>13</v>
      </c>
      <c r="V58" s="108">
        <f>IF(J58="",0,J58)+IF(M58="",0,M58)+IF(P58="",0,P58)</f>
        <v>2</v>
      </c>
      <c r="W58" s="109" t="s">
        <v>65</v>
      </c>
      <c r="X58" s="109"/>
      <c r="Y58" s="110"/>
      <c r="AB58" s="35"/>
      <c r="AD58" s="6">
        <v>1</v>
      </c>
      <c r="AE58" s="6" t="str">
        <f>C58</f>
        <v>Kubíček Tomáš</v>
      </c>
      <c r="AF58" s="9">
        <v>4</v>
      </c>
      <c r="AG58" s="6" t="str">
        <f>C64</f>
        <v>Horník Matyáš</v>
      </c>
      <c r="AH58" s="7" t="s">
        <v>52</v>
      </c>
      <c r="AI58" s="7" t="s">
        <v>69</v>
      </c>
      <c r="AJ58" s="7" t="s">
        <v>69</v>
      </c>
      <c r="AK58" s="7"/>
      <c r="AL58" s="7"/>
      <c r="AM58" s="10">
        <f t="shared" ref="AM58:AM63" si="15">IF(ISBLANK(AH58),"",IF(CODE(AH58)=45,0,1)+IF(ISBLANK(AI58),0,IF(CODE(AI58)=45,0,1))+IF(ISBLANK(AJ58),0,IF(CODE(AJ58)=45,0,1))+IF(ISBLANK(AK58),0,IF(CODE(AK58)=45,0,1))+IF(ISBLANK(AL58),0,IF(CODE(AL58)=45,0,1)))</f>
        <v>3</v>
      </c>
      <c r="AN58" s="10">
        <f t="shared" ref="AN58:AN63" si="16">IF(ISBLANK(AH58),"",IF(CODE(AH58)=45,1,0)+IF(ISBLANK(AI58),0,IF(CODE(AI58)=45,1,0))+IF(ISBLANK(AJ58),0,IF(CODE(AJ58)=45,1,0))+IF(ISBLANK(AK58),0,IF(CODE(AK58)=45,1,0))+IF(ISBLANK(AL58),0,IF(CODE(AL58)=45,1,0)))</f>
        <v>0</v>
      </c>
      <c r="AO58" s="6"/>
      <c r="AP58" s="11" t="str">
        <f t="shared" ref="AP58:AP63" si="17">IF(ISBLANK(AH58),"",IF(OR(AM58=3,AN58=3),IF(AND(ISBLANK(AK58),ISBLANK(AL58),OR(AM58=3,AN58=3)),"OK",IF(ABS(IF(CODE(AH58)=45,-1,1)+IF(CODE(AI58)=45,-1,1)+IF(CODE(AJ58)=45,-1,1))=1,IF(AND(ISBLANK(AL58),OR(AM58=3,AN58=3)),"OK",IF(IF(CODE(AH58)=45,-1,1)+IF(CODE(AI58)=45,-1,1)+IF(CODE(AJ58)=45,-1,1)+IF(CODE(AK58)=45,-1,1)=0,"OK","CHYBA")),"CHYBA")),IF(AND(AM58&lt;3,AN58&lt;3),"NEKOMPLETNÍ","CHYBA")))</f>
        <v>OK</v>
      </c>
      <c r="AQ58" s="6"/>
      <c r="AR58" s="6"/>
    </row>
    <row r="59" spans="1:44" ht="14.4" customHeight="1" x14ac:dyDescent="0.3">
      <c r="A59" s="99"/>
      <c r="B59" s="54"/>
      <c r="C59" s="93" t="str">
        <f>IF(ISBLANK(A58),"",VLOOKUP(A58,'chlapci presence'!$A$2:$J$99,7))</f>
        <v>TTC Ústí nad Orlicí</v>
      </c>
      <c r="D59" s="94"/>
      <c r="E59" s="106"/>
      <c r="F59" s="88"/>
      <c r="G59" s="89"/>
      <c r="H59" s="111" t="str">
        <f>"("&amp;AH61&amp;","&amp;AI61&amp;","&amp;AJ61&amp;","&amp;AK61&amp;","&amp;AL61&amp;")"</f>
        <v>(6,7,7,,)</v>
      </c>
      <c r="I59" s="112"/>
      <c r="J59" s="113"/>
      <c r="K59" s="112"/>
      <c r="L59" s="112"/>
      <c r="M59" s="112"/>
      <c r="N59" s="114" t="str">
        <f>"("&amp;AH58&amp;","&amp;AI58&amp;","&amp;AJ58&amp;","&amp;AK58&amp;","&amp;AL58&amp;")"</f>
        <v>(2,7,7,,)</v>
      </c>
      <c r="O59" s="115"/>
      <c r="P59" s="115"/>
      <c r="Q59" s="64"/>
      <c r="R59" s="65"/>
      <c r="S59" s="65"/>
      <c r="T59" s="68"/>
      <c r="U59" s="90"/>
      <c r="V59" s="72"/>
      <c r="W59" s="91"/>
      <c r="X59" s="91"/>
      <c r="Y59" s="92"/>
      <c r="AB59" s="35"/>
      <c r="AD59" s="6">
        <v>2</v>
      </c>
      <c r="AE59" s="6" t="str">
        <f>C60</f>
        <v>Rubek Jakub</v>
      </c>
      <c r="AF59" s="6">
        <v>3</v>
      </c>
      <c r="AG59" s="6" t="str">
        <f>C62</f>
        <v>Vícha Jan</v>
      </c>
      <c r="AH59" s="7" t="s">
        <v>54</v>
      </c>
      <c r="AI59" s="7" t="s">
        <v>72</v>
      </c>
      <c r="AJ59" s="7" t="s">
        <v>72</v>
      </c>
      <c r="AK59" s="7"/>
      <c r="AL59" s="7"/>
      <c r="AM59" s="10">
        <f t="shared" si="15"/>
        <v>0</v>
      </c>
      <c r="AN59" s="10">
        <f t="shared" si="16"/>
        <v>3</v>
      </c>
      <c r="AO59" s="6"/>
      <c r="AP59" s="11" t="str">
        <f t="shared" si="17"/>
        <v>OK</v>
      </c>
      <c r="AQ59" s="6"/>
      <c r="AR59" s="6"/>
    </row>
    <row r="60" spans="1:44" ht="14.4" customHeight="1" x14ac:dyDescent="0.3">
      <c r="A60" s="53">
        <v>39</v>
      </c>
      <c r="B60" s="84">
        <v>2</v>
      </c>
      <c r="C60" s="56" t="str">
        <f>IF(ISBLANK(A60),"",VLOOKUP(A60,'chlapci presence'!$A$2:$J$99,3)&amp;" "&amp;VLOOKUP(A60,'chlapci presence'!$A$2:$J$99,4))</f>
        <v>Rubek Jakub</v>
      </c>
      <c r="D60" s="57"/>
      <c r="E60" s="12">
        <f>J58</f>
        <v>0</v>
      </c>
      <c r="F60" s="13" t="s">
        <v>13</v>
      </c>
      <c r="G60" s="13">
        <f>H58</f>
        <v>3</v>
      </c>
      <c r="H60" s="58" t="s">
        <v>21</v>
      </c>
      <c r="I60" s="59"/>
      <c r="J60" s="86"/>
      <c r="K60" s="13">
        <f>AM59</f>
        <v>0</v>
      </c>
      <c r="L60" s="13" t="s">
        <v>13</v>
      </c>
      <c r="M60" s="13">
        <f>AN59</f>
        <v>3</v>
      </c>
      <c r="N60" s="14">
        <f>AM62</f>
        <v>1</v>
      </c>
      <c r="O60" s="13" t="s">
        <v>13</v>
      </c>
      <c r="P60" s="13">
        <f>AN62</f>
        <v>3</v>
      </c>
      <c r="Q60" s="64">
        <f>IF(E60="",0,IF(E60=3,2,1))+IF(K60="",0,IF(K60=3,2,1))+IF(N60="",0,IF(N60=3,2,1))</f>
        <v>3</v>
      </c>
      <c r="R60" s="65"/>
      <c r="S60" s="65"/>
      <c r="T60" s="68">
        <f>IF(E60="",0,E60)+IF(K60="",0,K60)+IF(N60="",0,N60)</f>
        <v>1</v>
      </c>
      <c r="U60" s="70" t="s">
        <v>13</v>
      </c>
      <c r="V60" s="72">
        <f>IF(G60="",0,G60)+IF(M60="",0,M60)+IF(P60="",0,P60)</f>
        <v>9</v>
      </c>
      <c r="W60" s="91" t="s">
        <v>66</v>
      </c>
      <c r="X60" s="91"/>
      <c r="Y60" s="92"/>
      <c r="AB60" s="35"/>
      <c r="AD60" s="6">
        <v>4</v>
      </c>
      <c r="AE60" s="6" t="str">
        <f>C64</f>
        <v>Horník Matyáš</v>
      </c>
      <c r="AF60" s="6">
        <v>3</v>
      </c>
      <c r="AG60" s="6" t="str">
        <f>C62</f>
        <v>Vícha Jan</v>
      </c>
      <c r="AH60" s="7" t="s">
        <v>64</v>
      </c>
      <c r="AI60" s="7" t="s">
        <v>55</v>
      </c>
      <c r="AJ60" s="7" t="s">
        <v>70</v>
      </c>
      <c r="AK60" s="7" t="s">
        <v>76</v>
      </c>
      <c r="AL60" s="7"/>
      <c r="AM60" s="10">
        <f t="shared" si="15"/>
        <v>1</v>
      </c>
      <c r="AN60" s="10">
        <f t="shared" si="16"/>
        <v>3</v>
      </c>
      <c r="AO60" s="6"/>
      <c r="AP60" s="11" t="str">
        <f t="shared" si="17"/>
        <v>OK</v>
      </c>
      <c r="AQ60" s="6"/>
      <c r="AR60" s="6"/>
    </row>
    <row r="61" spans="1:44" ht="14.4" customHeight="1" x14ac:dyDescent="0.3">
      <c r="A61" s="53"/>
      <c r="B61" s="85"/>
      <c r="C61" s="93" t="str">
        <f>IF(ISBLANK(A60),"",VLOOKUP(A60,'chlapci presence'!$A$2:$J$99,7))</f>
        <v>Sokol Chrudim</v>
      </c>
      <c r="D61" s="94"/>
      <c r="E61" s="95"/>
      <c r="F61" s="96"/>
      <c r="G61" s="96"/>
      <c r="H61" s="87"/>
      <c r="I61" s="88"/>
      <c r="J61" s="89"/>
      <c r="K61" s="96" t="str">
        <f>"("&amp;AH59&amp;","&amp;AI59&amp;","&amp;AJ59&amp;","&amp;AK59&amp;","&amp;AL59&amp;")"</f>
        <v>(-6,-8,-8,,)</v>
      </c>
      <c r="L61" s="96"/>
      <c r="M61" s="96"/>
      <c r="N61" s="97" t="str">
        <f>"("&amp;AH62&amp;","&amp;AI62&amp;","&amp;AJ62&amp;","&amp;AK62&amp;","&amp;AL62&amp;")"</f>
        <v>(8,-5,-7,-10,)</v>
      </c>
      <c r="O61" s="96"/>
      <c r="P61" s="96"/>
      <c r="Q61" s="64"/>
      <c r="R61" s="65"/>
      <c r="S61" s="65"/>
      <c r="T61" s="68"/>
      <c r="U61" s="90"/>
      <c r="V61" s="72"/>
      <c r="W61" s="91"/>
      <c r="X61" s="91"/>
      <c r="Y61" s="92"/>
      <c r="AB61" s="35"/>
      <c r="AD61" s="6">
        <v>1</v>
      </c>
      <c r="AE61" s="6" t="str">
        <f>C58</f>
        <v>Kubíček Tomáš</v>
      </c>
      <c r="AF61" s="6">
        <v>2</v>
      </c>
      <c r="AG61" s="6" t="str">
        <f>C60</f>
        <v>Rubek Jakub</v>
      </c>
      <c r="AH61" s="7" t="s">
        <v>74</v>
      </c>
      <c r="AI61" s="7" t="s">
        <v>69</v>
      </c>
      <c r="AJ61" s="7" t="s">
        <v>69</v>
      </c>
      <c r="AK61" s="7"/>
      <c r="AL61" s="7"/>
      <c r="AM61" s="10">
        <f t="shared" si="15"/>
        <v>3</v>
      </c>
      <c r="AN61" s="10">
        <f t="shared" si="16"/>
        <v>0</v>
      </c>
      <c r="AO61" s="6"/>
      <c r="AP61" s="11" t="str">
        <f t="shared" si="17"/>
        <v>OK</v>
      </c>
      <c r="AQ61" s="6"/>
      <c r="AR61" s="6"/>
    </row>
    <row r="62" spans="1:44" ht="14.4" customHeight="1" x14ac:dyDescent="0.3">
      <c r="A62" s="53">
        <v>15</v>
      </c>
      <c r="B62" s="84">
        <v>3</v>
      </c>
      <c r="C62" s="56" t="str">
        <f>IF(ISBLANK(A62),"",VLOOKUP(A62,'chlapci presence'!$A$2:$J$99,3)&amp;" "&amp;VLOOKUP(A62,'chlapci presence'!$A$2:$J$99,4))</f>
        <v>Vícha Jan</v>
      </c>
      <c r="D62" s="57"/>
      <c r="E62" s="12">
        <f>M58</f>
        <v>2</v>
      </c>
      <c r="F62" s="13" t="s">
        <v>13</v>
      </c>
      <c r="G62" s="13">
        <f>K58</f>
        <v>3</v>
      </c>
      <c r="H62" s="14">
        <f>M60</f>
        <v>3</v>
      </c>
      <c r="I62" s="13" t="s">
        <v>13</v>
      </c>
      <c r="J62" s="18">
        <f>K60</f>
        <v>0</v>
      </c>
      <c r="K62" s="58" t="s">
        <v>21</v>
      </c>
      <c r="L62" s="59"/>
      <c r="M62" s="86"/>
      <c r="N62" s="14">
        <f>AN60</f>
        <v>3</v>
      </c>
      <c r="O62" s="13" t="s">
        <v>13</v>
      </c>
      <c r="P62" s="13">
        <f>AM60</f>
        <v>1</v>
      </c>
      <c r="Q62" s="64">
        <f>IF(E62="",0,IF(E62=3,2,1))+IF(H62="",0,IF(H62=3,2,1))+IF(N62="",0,IF(N62=3,2,1))</f>
        <v>5</v>
      </c>
      <c r="R62" s="65"/>
      <c r="S62" s="65"/>
      <c r="T62" s="68">
        <f>IF(E62="",0,E62)+IF(H62="",0,H62)+IF(N62="",0,N62)</f>
        <v>8</v>
      </c>
      <c r="U62" s="70" t="s">
        <v>13</v>
      </c>
      <c r="V62" s="72">
        <f>IF(G62="",0,G62)+IF(J62="",0,J62)+IF(P62="",0,P62)</f>
        <v>4</v>
      </c>
      <c r="W62" s="91" t="s">
        <v>67</v>
      </c>
      <c r="X62" s="91"/>
      <c r="Y62" s="92"/>
      <c r="AB62" s="35"/>
      <c r="AD62" s="6">
        <v>2</v>
      </c>
      <c r="AE62" s="6" t="str">
        <f>C60</f>
        <v>Rubek Jakub</v>
      </c>
      <c r="AF62" s="6">
        <v>4</v>
      </c>
      <c r="AG62" s="6" t="str">
        <f>C64</f>
        <v>Horník Matyáš</v>
      </c>
      <c r="AH62" s="7" t="s">
        <v>53</v>
      </c>
      <c r="AI62" s="7" t="s">
        <v>64</v>
      </c>
      <c r="AJ62" s="7" t="s">
        <v>59</v>
      </c>
      <c r="AK62" s="7" t="s">
        <v>60</v>
      </c>
      <c r="AL62" s="7"/>
      <c r="AM62" s="10">
        <f t="shared" si="15"/>
        <v>1</v>
      </c>
      <c r="AN62" s="10">
        <f t="shared" si="16"/>
        <v>3</v>
      </c>
      <c r="AO62" s="6"/>
      <c r="AP62" s="11" t="str">
        <f t="shared" si="17"/>
        <v>OK</v>
      </c>
      <c r="AQ62" s="6"/>
      <c r="AR62" s="6"/>
    </row>
    <row r="63" spans="1:44" ht="14.4" customHeight="1" x14ac:dyDescent="0.3">
      <c r="A63" s="53"/>
      <c r="B63" s="85"/>
      <c r="C63" s="93" t="str">
        <f>IF(ISBLANK(A62),"",VLOOKUP(A62,'chlapci presence'!$A$2:$J$99,7))</f>
        <v>TJ Sokol PP Hradec Králové 2</v>
      </c>
      <c r="D63" s="94"/>
      <c r="E63" s="95" t="str">
        <f>"("&amp;AH63&amp;","&amp;AI63&amp;","&amp;AJ63&amp;","&amp;AK63&amp;","&amp;AL63&amp;")"</f>
        <v>(8,7,-10,-12,-7)</v>
      </c>
      <c r="F63" s="96"/>
      <c r="G63" s="96"/>
      <c r="H63" s="97"/>
      <c r="I63" s="96"/>
      <c r="J63" s="98"/>
      <c r="K63" s="87"/>
      <c r="L63" s="88"/>
      <c r="M63" s="89"/>
      <c r="N63" s="97"/>
      <c r="O63" s="96"/>
      <c r="P63" s="96"/>
      <c r="Q63" s="64"/>
      <c r="R63" s="65"/>
      <c r="S63" s="65"/>
      <c r="T63" s="68"/>
      <c r="U63" s="90"/>
      <c r="V63" s="72"/>
      <c r="W63" s="91"/>
      <c r="X63" s="91"/>
      <c r="Y63" s="92"/>
      <c r="AB63" s="35"/>
      <c r="AD63" s="6">
        <v>3</v>
      </c>
      <c r="AE63" s="6" t="str">
        <f>C62</f>
        <v>Vícha Jan</v>
      </c>
      <c r="AF63" s="6">
        <v>1</v>
      </c>
      <c r="AG63" s="6" t="str">
        <f>C58</f>
        <v>Kubíček Tomáš</v>
      </c>
      <c r="AH63" s="7" t="s">
        <v>53</v>
      </c>
      <c r="AI63" s="7" t="s">
        <v>69</v>
      </c>
      <c r="AJ63" s="7" t="s">
        <v>60</v>
      </c>
      <c r="AK63" s="7" t="s">
        <v>58</v>
      </c>
      <c r="AL63" s="7" t="s">
        <v>59</v>
      </c>
      <c r="AM63" s="10">
        <f t="shared" si="15"/>
        <v>2</v>
      </c>
      <c r="AN63" s="10">
        <f t="shared" si="16"/>
        <v>3</v>
      </c>
      <c r="AO63" s="6"/>
      <c r="AP63" s="11" t="str">
        <f t="shared" si="17"/>
        <v>OK</v>
      </c>
      <c r="AQ63" s="6"/>
      <c r="AR63" s="6"/>
    </row>
    <row r="64" spans="1:44" ht="14.4" customHeight="1" x14ac:dyDescent="0.3">
      <c r="A64" s="53">
        <v>42</v>
      </c>
      <c r="B64" s="54">
        <v>4</v>
      </c>
      <c r="C64" s="56" t="str">
        <f>IF(ISBLANK(A64),"",VLOOKUP(A64,'chlapci presence'!$A$2:$J$99,3)&amp;" "&amp;VLOOKUP(A64,'chlapci presence'!$A$2:$J$99,4))</f>
        <v>Horník Matyáš</v>
      </c>
      <c r="D64" s="57"/>
      <c r="E64" s="21">
        <f>P58</f>
        <v>0</v>
      </c>
      <c r="F64" s="4" t="s">
        <v>13</v>
      </c>
      <c r="G64" s="4">
        <f>N58</f>
        <v>3</v>
      </c>
      <c r="H64" s="3">
        <f>P60</f>
        <v>3</v>
      </c>
      <c r="I64" s="4" t="s">
        <v>13</v>
      </c>
      <c r="J64" s="5">
        <f>N60</f>
        <v>1</v>
      </c>
      <c r="K64" s="4">
        <f>P62</f>
        <v>1</v>
      </c>
      <c r="L64" s="4" t="s">
        <v>13</v>
      </c>
      <c r="M64" s="4">
        <f>N62</f>
        <v>3</v>
      </c>
      <c r="N64" s="58" t="s">
        <v>21</v>
      </c>
      <c r="O64" s="59"/>
      <c r="P64" s="60"/>
      <c r="Q64" s="64">
        <f>IF(E64="",0,IF(E64=3,2,1))+IF(H64="",0,IF(H64=3,2,1))+IF(K64="",0,IF(K64=3,2,1))</f>
        <v>4</v>
      </c>
      <c r="R64" s="65"/>
      <c r="S64" s="65"/>
      <c r="T64" s="68">
        <f>IF(E64="",0,E64)+IF(H64="",0,H64)+IF(K64="",0,K64)</f>
        <v>4</v>
      </c>
      <c r="U64" s="70" t="s">
        <v>13</v>
      </c>
      <c r="V64" s="72">
        <f>IF(G64="",0,G64)+IF(J64="",0,J64)+IF(M64="",0,M64)</f>
        <v>7</v>
      </c>
      <c r="W64" s="74" t="s">
        <v>68</v>
      </c>
      <c r="X64" s="74"/>
      <c r="Y64" s="75"/>
      <c r="AB64" s="35"/>
    </row>
    <row r="65" spans="1:44" ht="15" customHeight="1" thickBot="1" x14ac:dyDescent="0.35">
      <c r="A65" s="53"/>
      <c r="B65" s="55"/>
      <c r="C65" s="78" t="str">
        <f>IF(ISBLANK(A64),"",VLOOKUP(A64,'chlapci presence'!$A$2:$J$99,7))</f>
        <v>Jiskra Jaroměř</v>
      </c>
      <c r="D65" s="79"/>
      <c r="E65" s="80"/>
      <c r="F65" s="81"/>
      <c r="G65" s="81"/>
      <c r="H65" s="82"/>
      <c r="I65" s="81"/>
      <c r="J65" s="83"/>
      <c r="K65" s="81" t="str">
        <f>"("&amp;AH60&amp;","&amp;AI60&amp;","&amp;AJ60&amp;","&amp;AK60&amp;","&amp;AL60&amp;")"</f>
        <v>(-5,-9,9,-4,)</v>
      </c>
      <c r="L65" s="81"/>
      <c r="M65" s="81"/>
      <c r="N65" s="61"/>
      <c r="O65" s="62"/>
      <c r="P65" s="63"/>
      <c r="Q65" s="66"/>
      <c r="R65" s="67"/>
      <c r="S65" s="67"/>
      <c r="T65" s="69"/>
      <c r="U65" s="71"/>
      <c r="V65" s="73"/>
      <c r="W65" s="76"/>
      <c r="X65" s="76"/>
      <c r="Y65" s="77"/>
      <c r="Z65"/>
      <c r="AA65"/>
      <c r="AB65"/>
    </row>
    <row r="67" spans="1:44" ht="15" thickBot="1" x14ac:dyDescent="0.35"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X67" s="40"/>
      <c r="AB67" s="40"/>
    </row>
    <row r="68" spans="1:44" ht="15" thickBot="1" x14ac:dyDescent="0.35">
      <c r="B68" s="116" t="s">
        <v>9</v>
      </c>
      <c r="C68" s="117"/>
      <c r="D68" s="30">
        <v>7</v>
      </c>
      <c r="E68" s="116">
        <v>1</v>
      </c>
      <c r="F68" s="117"/>
      <c r="G68" s="117"/>
      <c r="H68" s="118">
        <v>2</v>
      </c>
      <c r="I68" s="117"/>
      <c r="J68" s="119"/>
      <c r="K68" s="117">
        <v>3</v>
      </c>
      <c r="L68" s="117"/>
      <c r="M68" s="117"/>
      <c r="N68" s="118">
        <v>4</v>
      </c>
      <c r="O68" s="117"/>
      <c r="P68" s="117"/>
      <c r="Q68" s="116" t="s">
        <v>10</v>
      </c>
      <c r="R68" s="117"/>
      <c r="S68" s="117"/>
      <c r="T68" s="118" t="s">
        <v>11</v>
      </c>
      <c r="U68" s="117"/>
      <c r="V68" s="119"/>
      <c r="W68" s="118" t="s">
        <v>12</v>
      </c>
      <c r="X68" s="117"/>
      <c r="Y68" s="120"/>
      <c r="Z68"/>
      <c r="AA68"/>
      <c r="AB68"/>
      <c r="AE68" s="6"/>
      <c r="AF68" s="7"/>
      <c r="AG68" s="7"/>
      <c r="AH68" s="7" t="s">
        <v>14</v>
      </c>
      <c r="AI68" s="7" t="s">
        <v>15</v>
      </c>
      <c r="AJ68" s="8" t="s">
        <v>16</v>
      </c>
      <c r="AK68" s="7" t="s">
        <v>17</v>
      </c>
      <c r="AL68" s="7" t="s">
        <v>18</v>
      </c>
      <c r="AM68" s="121" t="s">
        <v>19</v>
      </c>
      <c r="AN68" s="121"/>
      <c r="AO68" s="6"/>
      <c r="AP68" s="6" t="s">
        <v>20</v>
      </c>
      <c r="AQ68" s="6"/>
      <c r="AR68" s="6"/>
    </row>
    <row r="69" spans="1:44" ht="14.4" customHeight="1" x14ac:dyDescent="0.3">
      <c r="A69" s="99">
        <v>7</v>
      </c>
      <c r="B69" s="100">
        <v>1</v>
      </c>
      <c r="C69" s="101" t="str">
        <f>IF(ISBLANK(A69),"",VLOOKUP(A69,'chlapci presence'!$A$2:$J$99,3)&amp;" "&amp;VLOOKUP(A69,'chlapci presence'!$A$2:$J$99,4))</f>
        <v>Hejduk Antonín</v>
      </c>
      <c r="D69" s="102"/>
      <c r="E69" s="103" t="s">
        <v>21</v>
      </c>
      <c r="F69" s="104"/>
      <c r="G69" s="105"/>
      <c r="H69" s="3">
        <f>AM72</f>
        <v>3</v>
      </c>
      <c r="I69" s="4" t="s">
        <v>13</v>
      </c>
      <c r="J69" s="5">
        <f>AN72</f>
        <v>0</v>
      </c>
      <c r="K69" s="4">
        <f>AN74</f>
        <v>3</v>
      </c>
      <c r="L69" s="4" t="s">
        <v>13</v>
      </c>
      <c r="M69" s="4">
        <f>AM74</f>
        <v>0</v>
      </c>
      <c r="N69" s="3">
        <f>AM69</f>
        <v>3</v>
      </c>
      <c r="O69" s="4" t="s">
        <v>13</v>
      </c>
      <c r="P69" s="4">
        <f>AN69</f>
        <v>1</v>
      </c>
      <c r="Q69" s="85">
        <f>IF(H69="",0,IF(H69=3,2,1))+IF(K69="",0,IF(K69=3,2,1))+IF(N69="",0,IF(N69=3,2,1))</f>
        <v>6</v>
      </c>
      <c r="R69" s="107"/>
      <c r="S69" s="107"/>
      <c r="T69" s="93">
        <f>IF(H69="",0,H69)+IF(K69="",0,K69)+IF(N69="",0,N69)</f>
        <v>9</v>
      </c>
      <c r="U69" s="70" t="s">
        <v>13</v>
      </c>
      <c r="V69" s="108">
        <f>IF(J69="",0,J69)+IF(M69="",0,M69)+IF(P69="",0,P69)</f>
        <v>1</v>
      </c>
      <c r="W69" s="109" t="s">
        <v>65</v>
      </c>
      <c r="X69" s="109"/>
      <c r="Y69" s="110"/>
      <c r="AB69" s="40"/>
      <c r="AD69" s="6">
        <v>1</v>
      </c>
      <c r="AE69" s="6" t="str">
        <f>C69</f>
        <v>Hejduk Antonín</v>
      </c>
      <c r="AF69" s="9">
        <v>4</v>
      </c>
      <c r="AG69" s="6" t="str">
        <f>C75</f>
        <v>Sedlák Petr</v>
      </c>
      <c r="AH69" s="7" t="s">
        <v>53</v>
      </c>
      <c r="AI69" s="7" t="s">
        <v>51</v>
      </c>
      <c r="AJ69" s="7" t="s">
        <v>55</v>
      </c>
      <c r="AK69" s="7" t="s">
        <v>70</v>
      </c>
      <c r="AL69" s="7"/>
      <c r="AM69" s="10">
        <f t="shared" ref="AM69:AM74" si="18">IF(ISBLANK(AH69),"",IF(CODE(AH69)=45,0,1)+IF(ISBLANK(AI69),0,IF(CODE(AI69)=45,0,1))+IF(ISBLANK(AJ69),0,IF(CODE(AJ69)=45,0,1))+IF(ISBLANK(AK69),0,IF(CODE(AK69)=45,0,1))+IF(ISBLANK(AL69),0,IF(CODE(AL69)=45,0,1)))</f>
        <v>3</v>
      </c>
      <c r="AN69" s="10">
        <f t="shared" ref="AN69:AN74" si="19">IF(ISBLANK(AH69),"",IF(CODE(AH69)=45,1,0)+IF(ISBLANK(AI69),0,IF(CODE(AI69)=45,1,0))+IF(ISBLANK(AJ69),0,IF(CODE(AJ69)=45,1,0))+IF(ISBLANK(AK69),0,IF(CODE(AK69)=45,1,0))+IF(ISBLANK(AL69),0,IF(CODE(AL69)=45,1,0)))</f>
        <v>1</v>
      </c>
      <c r="AO69" s="6"/>
      <c r="AP69" s="11" t="str">
        <f t="shared" ref="AP69:AP74" si="20">IF(ISBLANK(AH69),"",IF(OR(AM69=3,AN69=3),IF(AND(ISBLANK(AK69),ISBLANK(AL69),OR(AM69=3,AN69=3)),"OK",IF(ABS(IF(CODE(AH69)=45,-1,1)+IF(CODE(AI69)=45,-1,1)+IF(CODE(AJ69)=45,-1,1))=1,IF(AND(ISBLANK(AL69),OR(AM69=3,AN69=3)),"OK",IF(IF(CODE(AH69)=45,-1,1)+IF(CODE(AI69)=45,-1,1)+IF(CODE(AJ69)=45,-1,1)+IF(CODE(AK69)=45,-1,1)=0,"OK","CHYBA")),"CHYBA")),IF(AND(AM69&lt;3,AN69&lt;3),"NEKOMPLETNÍ","CHYBA")))</f>
        <v>OK</v>
      </c>
      <c r="AQ69" s="6"/>
      <c r="AR69" s="6"/>
    </row>
    <row r="70" spans="1:44" ht="14.4" customHeight="1" x14ac:dyDescent="0.3">
      <c r="A70" s="99"/>
      <c r="B70" s="54"/>
      <c r="C70" s="93" t="str">
        <f>IF(ISBLANK(A69),"",VLOOKUP(A69,'chlapci presence'!$A$2:$J$99,7))</f>
        <v>TJ Sokol PP Hradec Králové 2</v>
      </c>
      <c r="D70" s="94"/>
      <c r="E70" s="106"/>
      <c r="F70" s="88"/>
      <c r="G70" s="89"/>
      <c r="H70" s="111" t="str">
        <f>"("&amp;AH72&amp;","&amp;AI72&amp;","&amp;AJ72&amp;","&amp;AK72&amp;","&amp;AL72&amp;")"</f>
        <v>(8,6,5,,)</v>
      </c>
      <c r="I70" s="112"/>
      <c r="J70" s="113"/>
      <c r="K70" s="112"/>
      <c r="L70" s="112"/>
      <c r="M70" s="112"/>
      <c r="N70" s="114" t="str">
        <f>"("&amp;AH69&amp;","&amp;AI69&amp;","&amp;AJ69&amp;","&amp;AK69&amp;","&amp;AL69&amp;")"</f>
        <v>(8,5,-9,9,)</v>
      </c>
      <c r="O70" s="115"/>
      <c r="P70" s="115"/>
      <c r="Q70" s="64"/>
      <c r="R70" s="65"/>
      <c r="S70" s="65"/>
      <c r="T70" s="68"/>
      <c r="U70" s="90"/>
      <c r="V70" s="72"/>
      <c r="W70" s="91"/>
      <c r="X70" s="91"/>
      <c r="Y70" s="92"/>
      <c r="AB70" s="40"/>
      <c r="AD70" s="6">
        <v>2</v>
      </c>
      <c r="AE70" s="6" t="str">
        <f>C71</f>
        <v>Krejčí Petr</v>
      </c>
      <c r="AF70" s="6">
        <v>3</v>
      </c>
      <c r="AG70" s="6" t="str">
        <f>C73</f>
        <v>Michek Tomáš</v>
      </c>
      <c r="AH70" s="7" t="s">
        <v>59</v>
      </c>
      <c r="AI70" s="7" t="s">
        <v>72</v>
      </c>
      <c r="AJ70" s="7" t="s">
        <v>64</v>
      </c>
      <c r="AK70" s="7"/>
      <c r="AL70" s="7"/>
      <c r="AM70" s="10">
        <f t="shared" si="18"/>
        <v>0</v>
      </c>
      <c r="AN70" s="10">
        <f t="shared" si="19"/>
        <v>3</v>
      </c>
      <c r="AO70" s="6"/>
      <c r="AP70" s="11" t="str">
        <f t="shared" si="20"/>
        <v>OK</v>
      </c>
      <c r="AQ70" s="6"/>
      <c r="AR70" s="6"/>
    </row>
    <row r="71" spans="1:44" ht="14.4" customHeight="1" x14ac:dyDescent="0.3">
      <c r="A71" s="53">
        <v>32</v>
      </c>
      <c r="B71" s="84">
        <v>2</v>
      </c>
      <c r="C71" s="56" t="str">
        <f>IF(ISBLANK(A71),"",VLOOKUP(A71,'chlapci presence'!$A$2:$J$99,3)&amp;" "&amp;VLOOKUP(A71,'chlapci presence'!$A$2:$J$99,4))</f>
        <v>Krejčí Petr</v>
      </c>
      <c r="D71" s="57"/>
      <c r="E71" s="12">
        <f>J69</f>
        <v>0</v>
      </c>
      <c r="F71" s="13" t="s">
        <v>13</v>
      </c>
      <c r="G71" s="13">
        <f>H69</f>
        <v>3</v>
      </c>
      <c r="H71" s="58" t="s">
        <v>21</v>
      </c>
      <c r="I71" s="59"/>
      <c r="J71" s="86"/>
      <c r="K71" s="13">
        <f>AM70</f>
        <v>0</v>
      </c>
      <c r="L71" s="13" t="s">
        <v>13</v>
      </c>
      <c r="M71" s="13">
        <f>AN70</f>
        <v>3</v>
      </c>
      <c r="N71" s="14">
        <f>AM73</f>
        <v>0</v>
      </c>
      <c r="O71" s="13" t="s">
        <v>13</v>
      </c>
      <c r="P71" s="13">
        <f>AN73</f>
        <v>3</v>
      </c>
      <c r="Q71" s="64">
        <f>IF(E71="",0,IF(E71=3,2,1))+IF(K71="",0,IF(K71=3,2,1))+IF(N71="",0,IF(N71=3,2,1))</f>
        <v>3</v>
      </c>
      <c r="R71" s="65"/>
      <c r="S71" s="65"/>
      <c r="T71" s="68">
        <f>IF(E71="",0,E71)+IF(K71="",0,K71)+IF(N71="",0,N71)</f>
        <v>0</v>
      </c>
      <c r="U71" s="70" t="s">
        <v>13</v>
      </c>
      <c r="V71" s="72">
        <f>IF(G71="",0,G71)+IF(M71="",0,M71)+IF(P71="",0,P71)</f>
        <v>9</v>
      </c>
      <c r="W71" s="91" t="s">
        <v>66</v>
      </c>
      <c r="X71" s="91"/>
      <c r="Y71" s="92"/>
      <c r="AB71" s="40"/>
      <c r="AD71" s="6">
        <v>4</v>
      </c>
      <c r="AE71" s="6" t="str">
        <f>C75</f>
        <v>Sedlák Petr</v>
      </c>
      <c r="AF71" s="6">
        <v>3</v>
      </c>
      <c r="AG71" s="6" t="str">
        <f>C73</f>
        <v>Michek Tomáš</v>
      </c>
      <c r="AH71" s="7" t="s">
        <v>64</v>
      </c>
      <c r="AI71" s="7" t="s">
        <v>59</v>
      </c>
      <c r="AJ71" s="7" t="s">
        <v>60</v>
      </c>
      <c r="AK71" s="7"/>
      <c r="AL71" s="7"/>
      <c r="AM71" s="10">
        <f t="shared" si="18"/>
        <v>0</v>
      </c>
      <c r="AN71" s="10">
        <f t="shared" si="19"/>
        <v>3</v>
      </c>
      <c r="AO71" s="6"/>
      <c r="AP71" s="11" t="str">
        <f t="shared" si="20"/>
        <v>OK</v>
      </c>
      <c r="AQ71" s="6"/>
      <c r="AR71" s="6"/>
    </row>
    <row r="72" spans="1:44" ht="14.4" customHeight="1" x14ac:dyDescent="0.3">
      <c r="A72" s="53"/>
      <c r="B72" s="85"/>
      <c r="C72" s="93" t="str">
        <f>IF(ISBLANK(A71),"",VLOOKUP(A71,'chlapci presence'!$A$2:$J$99,7))</f>
        <v>TJ Tatran Hostinné</v>
      </c>
      <c r="D72" s="94"/>
      <c r="E72" s="95"/>
      <c r="F72" s="96"/>
      <c r="G72" s="96"/>
      <c r="H72" s="87"/>
      <c r="I72" s="88"/>
      <c r="J72" s="89"/>
      <c r="K72" s="96" t="str">
        <f>"("&amp;AH70&amp;","&amp;AI70&amp;","&amp;AJ70&amp;","&amp;AK70&amp;","&amp;AL70&amp;")"</f>
        <v>(-7,-8,-5,,)</v>
      </c>
      <c r="L72" s="96"/>
      <c r="M72" s="96"/>
      <c r="N72" s="97" t="str">
        <f>"("&amp;AH73&amp;","&amp;AI73&amp;","&amp;AJ73&amp;","&amp;AK73&amp;","&amp;AL73&amp;")"</f>
        <v>(-7,-7,-3,,)</v>
      </c>
      <c r="O72" s="96"/>
      <c r="P72" s="96"/>
      <c r="Q72" s="64"/>
      <c r="R72" s="65"/>
      <c r="S72" s="65"/>
      <c r="T72" s="68"/>
      <c r="U72" s="90"/>
      <c r="V72" s="72"/>
      <c r="W72" s="91"/>
      <c r="X72" s="91"/>
      <c r="Y72" s="92"/>
      <c r="AB72" s="40"/>
      <c r="AD72" s="6">
        <v>1</v>
      </c>
      <c r="AE72" s="6" t="str">
        <f>C69</f>
        <v>Hejduk Antonín</v>
      </c>
      <c r="AF72" s="6">
        <v>2</v>
      </c>
      <c r="AG72" s="6" t="str">
        <f>C71</f>
        <v>Krejčí Petr</v>
      </c>
      <c r="AH72" s="7" t="s">
        <v>53</v>
      </c>
      <c r="AI72" s="7" t="s">
        <v>74</v>
      </c>
      <c r="AJ72" s="7" t="s">
        <v>51</v>
      </c>
      <c r="AK72" s="7"/>
      <c r="AL72" s="7"/>
      <c r="AM72" s="10">
        <f t="shared" si="18"/>
        <v>3</v>
      </c>
      <c r="AN72" s="10">
        <f t="shared" si="19"/>
        <v>0</v>
      </c>
      <c r="AO72" s="6"/>
      <c r="AP72" s="11" t="str">
        <f t="shared" si="20"/>
        <v>OK</v>
      </c>
      <c r="AQ72" s="6"/>
      <c r="AR72" s="6"/>
    </row>
    <row r="73" spans="1:44" ht="14.4" customHeight="1" x14ac:dyDescent="0.3">
      <c r="A73" s="53">
        <v>13</v>
      </c>
      <c r="B73" s="84">
        <v>3</v>
      </c>
      <c r="C73" s="56" t="str">
        <f>IF(ISBLANK(A73),"",VLOOKUP(A73,'chlapci presence'!$A$2:$J$99,3)&amp;" "&amp;VLOOKUP(A73,'chlapci presence'!$A$2:$J$99,4))</f>
        <v>Michek Tomáš</v>
      </c>
      <c r="D73" s="57"/>
      <c r="E73" s="12">
        <f>M69</f>
        <v>0</v>
      </c>
      <c r="F73" s="13" t="s">
        <v>13</v>
      </c>
      <c r="G73" s="13">
        <f>K69</f>
        <v>3</v>
      </c>
      <c r="H73" s="14">
        <f>M71</f>
        <v>3</v>
      </c>
      <c r="I73" s="13" t="s">
        <v>13</v>
      </c>
      <c r="J73" s="18">
        <f>K71</f>
        <v>0</v>
      </c>
      <c r="K73" s="58" t="s">
        <v>21</v>
      </c>
      <c r="L73" s="59"/>
      <c r="M73" s="86"/>
      <c r="N73" s="14">
        <f>AN71</f>
        <v>3</v>
      </c>
      <c r="O73" s="13" t="s">
        <v>13</v>
      </c>
      <c r="P73" s="13">
        <f>AM71</f>
        <v>0</v>
      </c>
      <c r="Q73" s="64">
        <f>IF(E73="",0,IF(E73=3,2,1))+IF(H73="",0,IF(H73=3,2,1))+IF(N73="",0,IF(N73=3,2,1))</f>
        <v>5</v>
      </c>
      <c r="R73" s="65"/>
      <c r="S73" s="65"/>
      <c r="T73" s="68">
        <f>IF(E73="",0,E73)+IF(H73="",0,H73)+IF(N73="",0,N73)</f>
        <v>6</v>
      </c>
      <c r="U73" s="70" t="s">
        <v>13</v>
      </c>
      <c r="V73" s="72">
        <f>IF(G73="",0,G73)+IF(J73="",0,J73)+IF(P73="",0,P73)</f>
        <v>3</v>
      </c>
      <c r="W73" s="91" t="s">
        <v>67</v>
      </c>
      <c r="X73" s="91"/>
      <c r="Y73" s="92"/>
      <c r="AB73" s="40"/>
      <c r="AD73" s="6">
        <v>2</v>
      </c>
      <c r="AE73" s="6" t="str">
        <f>C71</f>
        <v>Krejčí Petr</v>
      </c>
      <c r="AF73" s="6">
        <v>4</v>
      </c>
      <c r="AG73" s="6" t="str">
        <f>C75</f>
        <v>Sedlák Petr</v>
      </c>
      <c r="AH73" s="7" t="s">
        <v>59</v>
      </c>
      <c r="AI73" s="7" t="s">
        <v>59</v>
      </c>
      <c r="AJ73" s="7" t="s">
        <v>57</v>
      </c>
      <c r="AK73" s="7"/>
      <c r="AL73" s="7"/>
      <c r="AM73" s="10">
        <f t="shared" si="18"/>
        <v>0</v>
      </c>
      <c r="AN73" s="10">
        <f t="shared" si="19"/>
        <v>3</v>
      </c>
      <c r="AO73" s="6"/>
      <c r="AP73" s="11" t="str">
        <f t="shared" si="20"/>
        <v>OK</v>
      </c>
      <c r="AQ73" s="6"/>
      <c r="AR73" s="6"/>
    </row>
    <row r="74" spans="1:44" ht="14.4" customHeight="1" x14ac:dyDescent="0.3">
      <c r="A74" s="53"/>
      <c r="B74" s="85"/>
      <c r="C74" s="93" t="str">
        <f>IF(ISBLANK(A73),"",VLOOKUP(A73,'chlapci presence'!$A$2:$J$99,7))</f>
        <v>Tesla Pardubice</v>
      </c>
      <c r="D74" s="94"/>
      <c r="E74" s="95" t="str">
        <f>"("&amp;AH74&amp;","&amp;AI74&amp;","&amp;AJ74&amp;","&amp;AK74&amp;","&amp;AL74&amp;")"</f>
        <v>(-8,-5,-6,,)</v>
      </c>
      <c r="F74" s="96"/>
      <c r="G74" s="96"/>
      <c r="H74" s="97"/>
      <c r="I74" s="96"/>
      <c r="J74" s="98"/>
      <c r="K74" s="87"/>
      <c r="L74" s="88"/>
      <c r="M74" s="89"/>
      <c r="N74" s="97"/>
      <c r="O74" s="96"/>
      <c r="P74" s="96"/>
      <c r="Q74" s="64"/>
      <c r="R74" s="65"/>
      <c r="S74" s="65"/>
      <c r="T74" s="68"/>
      <c r="U74" s="90"/>
      <c r="V74" s="72"/>
      <c r="W74" s="91"/>
      <c r="X74" s="91"/>
      <c r="Y74" s="92"/>
      <c r="AB74" s="40"/>
      <c r="AD74" s="6">
        <v>3</v>
      </c>
      <c r="AE74" s="6" t="str">
        <f>C73</f>
        <v>Michek Tomáš</v>
      </c>
      <c r="AF74" s="6">
        <v>1</v>
      </c>
      <c r="AG74" s="6" t="str">
        <f>C69</f>
        <v>Hejduk Antonín</v>
      </c>
      <c r="AH74" s="7" t="s">
        <v>72</v>
      </c>
      <c r="AI74" s="7" t="s">
        <v>64</v>
      </c>
      <c r="AJ74" s="7" t="s">
        <v>54</v>
      </c>
      <c r="AK74" s="7"/>
      <c r="AL74" s="7"/>
      <c r="AM74" s="10">
        <f t="shared" si="18"/>
        <v>0</v>
      </c>
      <c r="AN74" s="10">
        <f t="shared" si="19"/>
        <v>3</v>
      </c>
      <c r="AO74" s="6"/>
      <c r="AP74" s="11" t="str">
        <f t="shared" si="20"/>
        <v>OK</v>
      </c>
      <c r="AQ74" s="6"/>
      <c r="AR74" s="6"/>
    </row>
    <row r="75" spans="1:44" ht="14.4" customHeight="1" x14ac:dyDescent="0.3">
      <c r="A75" s="53">
        <v>37</v>
      </c>
      <c r="B75" s="54">
        <v>4</v>
      </c>
      <c r="C75" s="56" t="str">
        <f>IF(ISBLANK(A75),"",VLOOKUP(A75,'chlapci presence'!$A$2:$J$99,3)&amp;" "&amp;VLOOKUP(A75,'chlapci presence'!$A$2:$J$99,4))</f>
        <v>Sedlák Petr</v>
      </c>
      <c r="D75" s="57"/>
      <c r="E75" s="21">
        <f>P69</f>
        <v>1</v>
      </c>
      <c r="F75" s="4" t="s">
        <v>13</v>
      </c>
      <c r="G75" s="4">
        <f>N69</f>
        <v>3</v>
      </c>
      <c r="H75" s="3">
        <f>P71</f>
        <v>3</v>
      </c>
      <c r="I75" s="4" t="s">
        <v>13</v>
      </c>
      <c r="J75" s="5">
        <f>N71</f>
        <v>0</v>
      </c>
      <c r="K75" s="4">
        <f>P73</f>
        <v>0</v>
      </c>
      <c r="L75" s="4" t="s">
        <v>13</v>
      </c>
      <c r="M75" s="4">
        <f>N73</f>
        <v>3</v>
      </c>
      <c r="N75" s="58" t="s">
        <v>21</v>
      </c>
      <c r="O75" s="59"/>
      <c r="P75" s="60"/>
      <c r="Q75" s="64">
        <f>IF(E75="",0,IF(E75=3,2,1))+IF(H75="",0,IF(H75=3,2,1))+IF(K75="",0,IF(K75=3,2,1))</f>
        <v>4</v>
      </c>
      <c r="R75" s="65"/>
      <c r="S75" s="65"/>
      <c r="T75" s="68">
        <f>IF(E75="",0,E75)+IF(H75="",0,H75)+IF(K75="",0,K75)</f>
        <v>4</v>
      </c>
      <c r="U75" s="70" t="s">
        <v>13</v>
      </c>
      <c r="V75" s="72">
        <f>IF(G75="",0,G75)+IF(J75="",0,J75)+IF(M75="",0,M75)</f>
        <v>6</v>
      </c>
      <c r="W75" s="74" t="s">
        <v>68</v>
      </c>
      <c r="X75" s="74"/>
      <c r="Y75" s="75"/>
      <c r="AB75" s="40"/>
    </row>
    <row r="76" spans="1:44" ht="15" customHeight="1" thickBot="1" x14ac:dyDescent="0.35">
      <c r="A76" s="53"/>
      <c r="B76" s="55"/>
      <c r="C76" s="78" t="str">
        <f>IF(ISBLANK(A75),"",VLOOKUP(A75,'chlapci presence'!$A$2:$J$99,7))</f>
        <v>Sokol Chrudim</v>
      </c>
      <c r="D76" s="79"/>
      <c r="E76" s="80"/>
      <c r="F76" s="81"/>
      <c r="G76" s="81"/>
      <c r="H76" s="82"/>
      <c r="I76" s="81"/>
      <c r="J76" s="83"/>
      <c r="K76" s="81" t="str">
        <f>"("&amp;AH71&amp;","&amp;AI71&amp;","&amp;AJ71&amp;","&amp;AK71&amp;","&amp;AL71&amp;")"</f>
        <v>(-5,-7,-10,,)</v>
      </c>
      <c r="L76" s="81"/>
      <c r="M76" s="81"/>
      <c r="N76" s="61"/>
      <c r="O76" s="62"/>
      <c r="P76" s="63"/>
      <c r="Q76" s="66"/>
      <c r="R76" s="67"/>
      <c r="S76" s="67"/>
      <c r="T76" s="69"/>
      <c r="U76" s="71"/>
      <c r="V76" s="73"/>
      <c r="W76" s="76"/>
      <c r="X76" s="76"/>
      <c r="Y76" s="77"/>
      <c r="Z76"/>
      <c r="AA76"/>
      <c r="AB76"/>
    </row>
    <row r="77" spans="1:44" x14ac:dyDescent="0.3"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X77" s="40"/>
      <c r="AB77" s="40"/>
    </row>
    <row r="78" spans="1:44" ht="15" thickBot="1" x14ac:dyDescent="0.35"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X78" s="40"/>
      <c r="AB78" s="40"/>
    </row>
    <row r="79" spans="1:44" ht="15" thickBot="1" x14ac:dyDescent="0.35">
      <c r="B79" s="116" t="s">
        <v>9</v>
      </c>
      <c r="C79" s="117"/>
      <c r="D79" s="30">
        <v>8</v>
      </c>
      <c r="E79" s="116">
        <v>1</v>
      </c>
      <c r="F79" s="117"/>
      <c r="G79" s="117"/>
      <c r="H79" s="118">
        <v>2</v>
      </c>
      <c r="I79" s="117"/>
      <c r="J79" s="119"/>
      <c r="K79" s="117">
        <v>3</v>
      </c>
      <c r="L79" s="117"/>
      <c r="M79" s="117"/>
      <c r="N79" s="118">
        <v>4</v>
      </c>
      <c r="O79" s="117"/>
      <c r="P79" s="117"/>
      <c r="Q79" s="116" t="s">
        <v>10</v>
      </c>
      <c r="R79" s="117"/>
      <c r="S79" s="117"/>
      <c r="T79" s="118" t="s">
        <v>11</v>
      </c>
      <c r="U79" s="117"/>
      <c r="V79" s="119"/>
      <c r="W79" s="118" t="s">
        <v>12</v>
      </c>
      <c r="X79" s="117"/>
      <c r="Y79" s="120"/>
      <c r="Z79"/>
      <c r="AA79"/>
      <c r="AB79"/>
      <c r="AE79" s="6"/>
      <c r="AF79" s="7"/>
      <c r="AG79" s="7"/>
      <c r="AH79" s="7" t="s">
        <v>14</v>
      </c>
      <c r="AI79" s="7" t="s">
        <v>15</v>
      </c>
      <c r="AJ79" s="8" t="s">
        <v>16</v>
      </c>
      <c r="AK79" s="7" t="s">
        <v>17</v>
      </c>
      <c r="AL79" s="7" t="s">
        <v>18</v>
      </c>
      <c r="AM79" s="121" t="s">
        <v>19</v>
      </c>
      <c r="AN79" s="121"/>
      <c r="AO79" s="6"/>
      <c r="AP79" s="6" t="s">
        <v>20</v>
      </c>
      <c r="AQ79" s="6"/>
      <c r="AR79" s="6"/>
    </row>
    <row r="80" spans="1:44" ht="14.4" customHeight="1" x14ac:dyDescent="0.3">
      <c r="A80" s="99">
        <v>8</v>
      </c>
      <c r="B80" s="100">
        <v>1</v>
      </c>
      <c r="C80" s="101" t="str">
        <f>IF(ISBLANK(A80),"",VLOOKUP(A80,'chlapci presence'!$A$2:$J$99,3)&amp;" "&amp;VLOOKUP(A80,'chlapci presence'!$A$2:$J$99,4))</f>
        <v>Šmika Hugo</v>
      </c>
      <c r="D80" s="102"/>
      <c r="E80" s="103" t="s">
        <v>21</v>
      </c>
      <c r="F80" s="104"/>
      <c r="G80" s="105"/>
      <c r="H80" s="3">
        <f>AM83</f>
        <v>3</v>
      </c>
      <c r="I80" s="4" t="s">
        <v>13</v>
      </c>
      <c r="J80" s="5">
        <f>AN83</f>
        <v>0</v>
      </c>
      <c r="K80" s="4">
        <f>AN85</f>
        <v>3</v>
      </c>
      <c r="L80" s="4" t="s">
        <v>13</v>
      </c>
      <c r="M80" s="4">
        <f>AM85</f>
        <v>0</v>
      </c>
      <c r="N80" s="3">
        <f>AM80</f>
        <v>3</v>
      </c>
      <c r="O80" s="4" t="s">
        <v>13</v>
      </c>
      <c r="P80" s="4">
        <f>AN80</f>
        <v>0</v>
      </c>
      <c r="Q80" s="85">
        <f>IF(H80="",0,IF(H80=3,2,1))+IF(K80="",0,IF(K80=3,2,1))+IF(N80="",0,IF(N80=3,2,1))</f>
        <v>6</v>
      </c>
      <c r="R80" s="107"/>
      <c r="S80" s="107"/>
      <c r="T80" s="93">
        <f>IF(H80="",0,H80)+IF(K80="",0,K80)+IF(N80="",0,N80)</f>
        <v>9</v>
      </c>
      <c r="U80" s="70" t="s">
        <v>13</v>
      </c>
      <c r="V80" s="108">
        <f>IF(J80="",0,J80)+IF(M80="",0,M80)+IF(P80="",0,P80)</f>
        <v>0</v>
      </c>
      <c r="W80" s="109" t="s">
        <v>65</v>
      </c>
      <c r="X80" s="109"/>
      <c r="Y80" s="110"/>
      <c r="AB80" s="40"/>
      <c r="AD80" s="6">
        <v>1</v>
      </c>
      <c r="AE80" s="6" t="str">
        <f>C80</f>
        <v>Šmika Hugo</v>
      </c>
      <c r="AF80" s="9">
        <v>4</v>
      </c>
      <c r="AG80" s="6" t="str">
        <f>C86</f>
        <v>Suchánek Šimon</v>
      </c>
      <c r="AH80" s="7" t="s">
        <v>52</v>
      </c>
      <c r="AI80" s="7" t="s">
        <v>106</v>
      </c>
      <c r="AJ80" s="7" t="s">
        <v>61</v>
      </c>
      <c r="AK80" s="7"/>
      <c r="AL80" s="7"/>
      <c r="AM80" s="10">
        <f t="shared" ref="AM80:AM85" si="21">IF(ISBLANK(AH80),"",IF(CODE(AH80)=45,0,1)+IF(ISBLANK(AI80),0,IF(CODE(AI80)=45,0,1))+IF(ISBLANK(AJ80),0,IF(CODE(AJ80)=45,0,1))+IF(ISBLANK(AK80),0,IF(CODE(AK80)=45,0,1))+IF(ISBLANK(AL80),0,IF(CODE(AL80)=45,0,1)))</f>
        <v>3</v>
      </c>
      <c r="AN80" s="10">
        <f t="shared" ref="AN80:AN85" si="22">IF(ISBLANK(AH80),"",IF(CODE(AH80)=45,1,0)+IF(ISBLANK(AI80),0,IF(CODE(AI80)=45,1,0))+IF(ISBLANK(AJ80),0,IF(CODE(AJ80)=45,1,0))+IF(ISBLANK(AK80),0,IF(CODE(AK80)=45,1,0))+IF(ISBLANK(AL80),0,IF(CODE(AL80)=45,1,0)))</f>
        <v>0</v>
      </c>
      <c r="AO80" s="6"/>
      <c r="AP80" s="11" t="str">
        <f t="shared" ref="AP80:AP85" si="23">IF(ISBLANK(AH80),"",IF(OR(AM80=3,AN80=3),IF(AND(ISBLANK(AK80),ISBLANK(AL80),OR(AM80=3,AN80=3)),"OK",IF(ABS(IF(CODE(AH80)=45,-1,1)+IF(CODE(AI80)=45,-1,1)+IF(CODE(AJ80)=45,-1,1))=1,IF(AND(ISBLANK(AL80),OR(AM80=3,AN80=3)),"OK",IF(IF(CODE(AH80)=45,-1,1)+IF(CODE(AI80)=45,-1,1)+IF(CODE(AJ80)=45,-1,1)+IF(CODE(AK80)=45,-1,1)=0,"OK","CHYBA")),"CHYBA")),IF(AND(AM80&lt;3,AN80&lt;3),"NEKOMPLETNÍ","CHYBA")))</f>
        <v>OK</v>
      </c>
      <c r="AQ80" s="6"/>
      <c r="AR80" s="6"/>
    </row>
    <row r="81" spans="1:44" ht="14.4" customHeight="1" x14ac:dyDescent="0.3">
      <c r="A81" s="99"/>
      <c r="B81" s="54"/>
      <c r="C81" s="93" t="str">
        <f>IF(ISBLANK(A80),"",VLOOKUP(A80,'chlapci presence'!$A$2:$J$99,7))</f>
        <v>TJ Tatran Hostinné</v>
      </c>
      <c r="D81" s="94"/>
      <c r="E81" s="106"/>
      <c r="F81" s="88"/>
      <c r="G81" s="89"/>
      <c r="H81" s="111" t="str">
        <f>"("&amp;AH83&amp;","&amp;AI83&amp;","&amp;AJ83&amp;","&amp;AK83&amp;","&amp;AL83&amp;")"</f>
        <v>(3,3,0,,)</v>
      </c>
      <c r="I81" s="112"/>
      <c r="J81" s="113"/>
      <c r="K81" s="112"/>
      <c r="L81" s="112"/>
      <c r="M81" s="112"/>
      <c r="N81" s="114" t="str">
        <f>"("&amp;AH80&amp;","&amp;AI80&amp;","&amp;AJ80&amp;","&amp;AK80&amp;","&amp;AL80&amp;")"</f>
        <v>(2,1,4,,)</v>
      </c>
      <c r="O81" s="115"/>
      <c r="P81" s="115"/>
      <c r="Q81" s="64"/>
      <c r="R81" s="65"/>
      <c r="S81" s="65"/>
      <c r="T81" s="68"/>
      <c r="U81" s="90"/>
      <c r="V81" s="72"/>
      <c r="W81" s="91"/>
      <c r="X81" s="91"/>
      <c r="Y81" s="92"/>
      <c r="AB81" s="40"/>
      <c r="AD81" s="6">
        <v>2</v>
      </c>
      <c r="AE81" s="6" t="str">
        <f>C82</f>
        <v>Michalec Václav</v>
      </c>
      <c r="AF81" s="6">
        <v>3</v>
      </c>
      <c r="AG81" s="6" t="str">
        <f>C84</f>
        <v>Mikan Alexandr</v>
      </c>
      <c r="AH81" s="7" t="s">
        <v>72</v>
      </c>
      <c r="AI81" s="7" t="s">
        <v>72</v>
      </c>
      <c r="AJ81" s="7" t="s">
        <v>63</v>
      </c>
      <c r="AK81" s="7"/>
      <c r="AL81" s="7"/>
      <c r="AM81" s="10">
        <f t="shared" si="21"/>
        <v>0</v>
      </c>
      <c r="AN81" s="10">
        <f t="shared" si="22"/>
        <v>3</v>
      </c>
      <c r="AO81" s="6"/>
      <c r="AP81" s="11" t="str">
        <f t="shared" si="23"/>
        <v>OK</v>
      </c>
      <c r="AQ81" s="6"/>
      <c r="AR81" s="6"/>
    </row>
    <row r="82" spans="1:44" ht="14.4" customHeight="1" x14ac:dyDescent="0.3">
      <c r="A82" s="53">
        <v>41</v>
      </c>
      <c r="B82" s="84">
        <v>2</v>
      </c>
      <c r="C82" s="56" t="str">
        <f>IF(ISBLANK(A82),"",VLOOKUP(A82,'chlapci presence'!$A$2:$J$99,3)&amp;" "&amp;VLOOKUP(A82,'chlapci presence'!$A$2:$J$99,4))</f>
        <v>Michalec Václav</v>
      </c>
      <c r="D82" s="57"/>
      <c r="E82" s="12">
        <f>J80</f>
        <v>0</v>
      </c>
      <c r="F82" s="13" t="s">
        <v>13</v>
      </c>
      <c r="G82" s="13">
        <f>H80</f>
        <v>3</v>
      </c>
      <c r="H82" s="58" t="s">
        <v>21</v>
      </c>
      <c r="I82" s="59"/>
      <c r="J82" s="86"/>
      <c r="K82" s="13">
        <f>AM81</f>
        <v>0</v>
      </c>
      <c r="L82" s="13" t="s">
        <v>13</v>
      </c>
      <c r="M82" s="13">
        <f>AN81</f>
        <v>3</v>
      </c>
      <c r="N82" s="14">
        <f>AM84</f>
        <v>1</v>
      </c>
      <c r="O82" s="13" t="s">
        <v>13</v>
      </c>
      <c r="P82" s="13">
        <f>AN84</f>
        <v>3</v>
      </c>
      <c r="Q82" s="64">
        <f>IF(E82="",0,IF(E82=3,2,1))+IF(K82="",0,IF(K82=3,2,1))+IF(N82="",0,IF(N82=3,2,1))</f>
        <v>3</v>
      </c>
      <c r="R82" s="65"/>
      <c r="S82" s="65"/>
      <c r="T82" s="68">
        <f>IF(E82="",0,E82)+IF(K82="",0,K82)+IF(N82="",0,N82)</f>
        <v>1</v>
      </c>
      <c r="U82" s="70" t="s">
        <v>13</v>
      </c>
      <c r="V82" s="72">
        <f>IF(G82="",0,G82)+IF(M82="",0,M82)+IF(P82="",0,P82)</f>
        <v>9</v>
      </c>
      <c r="W82" s="91" t="s">
        <v>66</v>
      </c>
      <c r="X82" s="91"/>
      <c r="Y82" s="92"/>
      <c r="AB82" s="40"/>
      <c r="AD82" s="6">
        <v>4</v>
      </c>
      <c r="AE82" s="6" t="str">
        <f>C86</f>
        <v>Suchánek Šimon</v>
      </c>
      <c r="AF82" s="6">
        <v>3</v>
      </c>
      <c r="AG82" s="6" t="str">
        <f>C84</f>
        <v>Mikan Alexandr</v>
      </c>
      <c r="AH82" s="7" t="s">
        <v>71</v>
      </c>
      <c r="AI82" s="7" t="s">
        <v>54</v>
      </c>
      <c r="AJ82" s="7" t="s">
        <v>55</v>
      </c>
      <c r="AK82" s="7"/>
      <c r="AL82" s="7"/>
      <c r="AM82" s="10">
        <f t="shared" si="21"/>
        <v>0</v>
      </c>
      <c r="AN82" s="10">
        <f t="shared" si="22"/>
        <v>3</v>
      </c>
      <c r="AO82" s="6"/>
      <c r="AP82" s="11" t="str">
        <f t="shared" si="23"/>
        <v>OK</v>
      </c>
      <c r="AQ82" s="6"/>
      <c r="AR82" s="6"/>
    </row>
    <row r="83" spans="1:44" ht="14.4" customHeight="1" x14ac:dyDescent="0.3">
      <c r="A83" s="53"/>
      <c r="B83" s="85"/>
      <c r="C83" s="93" t="str">
        <f>IF(ISBLANK(A82),"",VLOOKUP(A82,'chlapci presence'!$A$2:$J$99,7))</f>
        <v>Tesla Pardubice</v>
      </c>
      <c r="D83" s="94"/>
      <c r="E83" s="95"/>
      <c r="F83" s="96"/>
      <c r="G83" s="96"/>
      <c r="H83" s="87"/>
      <c r="I83" s="88"/>
      <c r="J83" s="89"/>
      <c r="K83" s="96" t="str">
        <f>"("&amp;AH81&amp;","&amp;AI81&amp;","&amp;AJ81&amp;","&amp;AK81&amp;","&amp;AL81&amp;")"</f>
        <v>(-8,-8,-2,,)</v>
      </c>
      <c r="L83" s="96"/>
      <c r="M83" s="96"/>
      <c r="N83" s="97" t="str">
        <f>"("&amp;AH84&amp;","&amp;AI84&amp;","&amp;AJ84&amp;","&amp;AK84&amp;","&amp;AL84&amp;")"</f>
        <v>(-5,-4,6,-3,)</v>
      </c>
      <c r="O83" s="96"/>
      <c r="P83" s="96"/>
      <c r="Q83" s="64"/>
      <c r="R83" s="65"/>
      <c r="S83" s="65"/>
      <c r="T83" s="68"/>
      <c r="U83" s="90"/>
      <c r="V83" s="72"/>
      <c r="W83" s="91"/>
      <c r="X83" s="91"/>
      <c r="Y83" s="92"/>
      <c r="AB83" s="40"/>
      <c r="AD83" s="6">
        <v>1</v>
      </c>
      <c r="AE83" s="6" t="str">
        <f>C80</f>
        <v>Šmika Hugo</v>
      </c>
      <c r="AF83" s="6">
        <v>2</v>
      </c>
      <c r="AG83" s="6" t="str">
        <f>C82</f>
        <v>Michalec Václav</v>
      </c>
      <c r="AH83" s="7" t="s">
        <v>62</v>
      </c>
      <c r="AI83" s="7" t="s">
        <v>62</v>
      </c>
      <c r="AJ83" s="7" t="s">
        <v>104</v>
      </c>
      <c r="AK83" s="7"/>
      <c r="AL83" s="7"/>
      <c r="AM83" s="10">
        <f t="shared" si="21"/>
        <v>3</v>
      </c>
      <c r="AN83" s="10">
        <f t="shared" si="22"/>
        <v>0</v>
      </c>
      <c r="AO83" s="6"/>
      <c r="AP83" s="11" t="str">
        <f t="shared" si="23"/>
        <v>OK</v>
      </c>
      <c r="AQ83" s="6"/>
      <c r="AR83" s="6"/>
    </row>
    <row r="84" spans="1:44" ht="14.4" customHeight="1" x14ac:dyDescent="0.3">
      <c r="A84" s="53">
        <v>24</v>
      </c>
      <c r="B84" s="84">
        <v>3</v>
      </c>
      <c r="C84" s="56" t="str">
        <f>IF(ISBLANK(A84),"",VLOOKUP(A84,'chlapci presence'!$A$2:$J$99,3)&amp;" "&amp;VLOOKUP(A84,'chlapci presence'!$A$2:$J$99,4))</f>
        <v>Mikan Alexandr</v>
      </c>
      <c r="D84" s="57"/>
      <c r="E84" s="12">
        <f>M80</f>
        <v>0</v>
      </c>
      <c r="F84" s="13" t="s">
        <v>13</v>
      </c>
      <c r="G84" s="13">
        <f>K80</f>
        <v>3</v>
      </c>
      <c r="H84" s="14">
        <f>M82</f>
        <v>3</v>
      </c>
      <c r="I84" s="13" t="s">
        <v>13</v>
      </c>
      <c r="J84" s="18">
        <f>K82</f>
        <v>0</v>
      </c>
      <c r="K84" s="58" t="s">
        <v>21</v>
      </c>
      <c r="L84" s="59"/>
      <c r="M84" s="86"/>
      <c r="N84" s="14">
        <f>AN82</f>
        <v>3</v>
      </c>
      <c r="O84" s="13" t="s">
        <v>13</v>
      </c>
      <c r="P84" s="13">
        <f>AM82</f>
        <v>0</v>
      </c>
      <c r="Q84" s="64">
        <f>IF(E84="",0,IF(E84=3,2,1))+IF(H84="",0,IF(H84=3,2,1))+IF(N84="",0,IF(N84=3,2,1))</f>
        <v>5</v>
      </c>
      <c r="R84" s="65"/>
      <c r="S84" s="65"/>
      <c r="T84" s="68">
        <f>IF(E84="",0,E84)+IF(H84="",0,H84)+IF(N84="",0,N84)</f>
        <v>6</v>
      </c>
      <c r="U84" s="70" t="s">
        <v>13</v>
      </c>
      <c r="V84" s="72">
        <f>IF(G84="",0,G84)+IF(J84="",0,J84)+IF(P84="",0,P84)</f>
        <v>3</v>
      </c>
      <c r="W84" s="91" t="s">
        <v>67</v>
      </c>
      <c r="X84" s="91"/>
      <c r="Y84" s="92"/>
      <c r="AB84" s="40"/>
      <c r="AD84" s="6">
        <v>2</v>
      </c>
      <c r="AE84" s="6" t="str">
        <f>C82</f>
        <v>Michalec Václav</v>
      </c>
      <c r="AF84" s="6">
        <v>4</v>
      </c>
      <c r="AG84" s="6" t="str">
        <f>C86</f>
        <v>Suchánek Šimon</v>
      </c>
      <c r="AH84" s="7" t="s">
        <v>64</v>
      </c>
      <c r="AI84" s="7" t="s">
        <v>76</v>
      </c>
      <c r="AJ84" s="7" t="s">
        <v>74</v>
      </c>
      <c r="AK84" s="7" t="s">
        <v>57</v>
      </c>
      <c r="AL84" s="7"/>
      <c r="AM84" s="10">
        <f t="shared" si="21"/>
        <v>1</v>
      </c>
      <c r="AN84" s="10">
        <f t="shared" si="22"/>
        <v>3</v>
      </c>
      <c r="AO84" s="6"/>
      <c r="AP84" s="11" t="str">
        <f t="shared" si="23"/>
        <v>OK</v>
      </c>
      <c r="AQ84" s="6"/>
      <c r="AR84" s="6"/>
    </row>
    <row r="85" spans="1:44" ht="14.4" customHeight="1" x14ac:dyDescent="0.3">
      <c r="A85" s="53"/>
      <c r="B85" s="85"/>
      <c r="C85" s="93" t="str">
        <f>IF(ISBLANK(A84),"",VLOOKUP(A84,'chlapci presence'!$A$2:$J$99,7))</f>
        <v>Sokol Chrudim</v>
      </c>
      <c r="D85" s="94"/>
      <c r="E85" s="95" t="str">
        <f>"("&amp;AH85&amp;","&amp;AI85&amp;","&amp;AJ85&amp;","&amp;AK85&amp;","&amp;AL85&amp;")"</f>
        <v>(-7,-6,-8,,)</v>
      </c>
      <c r="F85" s="96"/>
      <c r="G85" s="96"/>
      <c r="H85" s="97"/>
      <c r="I85" s="96"/>
      <c r="J85" s="98"/>
      <c r="K85" s="87"/>
      <c r="L85" s="88"/>
      <c r="M85" s="89"/>
      <c r="N85" s="97"/>
      <c r="O85" s="96"/>
      <c r="P85" s="96"/>
      <c r="Q85" s="64"/>
      <c r="R85" s="65"/>
      <c r="S85" s="65"/>
      <c r="T85" s="68"/>
      <c r="U85" s="90"/>
      <c r="V85" s="72"/>
      <c r="W85" s="91"/>
      <c r="X85" s="91"/>
      <c r="Y85" s="92"/>
      <c r="AB85" s="40"/>
      <c r="AD85" s="6">
        <v>3</v>
      </c>
      <c r="AE85" s="6" t="str">
        <f>C84</f>
        <v>Mikan Alexandr</v>
      </c>
      <c r="AF85" s="6">
        <v>1</v>
      </c>
      <c r="AG85" s="6" t="str">
        <f>C80</f>
        <v>Šmika Hugo</v>
      </c>
      <c r="AH85" s="7" t="s">
        <v>59</v>
      </c>
      <c r="AI85" s="7" t="s">
        <v>54</v>
      </c>
      <c r="AJ85" s="7" t="s">
        <v>72</v>
      </c>
      <c r="AK85" s="7"/>
      <c r="AL85" s="7"/>
      <c r="AM85" s="10">
        <f t="shared" si="21"/>
        <v>0</v>
      </c>
      <c r="AN85" s="10">
        <f t="shared" si="22"/>
        <v>3</v>
      </c>
      <c r="AO85" s="6"/>
      <c r="AP85" s="11" t="str">
        <f t="shared" si="23"/>
        <v>OK</v>
      </c>
      <c r="AQ85" s="6"/>
      <c r="AR85" s="6"/>
    </row>
    <row r="86" spans="1:44" ht="14.4" customHeight="1" x14ac:dyDescent="0.3">
      <c r="A86" s="53">
        <v>44</v>
      </c>
      <c r="B86" s="54">
        <v>4</v>
      </c>
      <c r="C86" s="56" t="str">
        <f>IF(ISBLANK(A86),"",VLOOKUP(A86,'chlapci presence'!$A$2:$J$99,3)&amp;" "&amp;VLOOKUP(A86,'chlapci presence'!$A$2:$J$99,4))</f>
        <v>Suchánek Šimon</v>
      </c>
      <c r="D86" s="57"/>
      <c r="E86" s="21">
        <f>P80</f>
        <v>0</v>
      </c>
      <c r="F86" s="4" t="s">
        <v>13</v>
      </c>
      <c r="G86" s="4">
        <f>N80</f>
        <v>3</v>
      </c>
      <c r="H86" s="3">
        <f>P82</f>
        <v>3</v>
      </c>
      <c r="I86" s="4" t="s">
        <v>13</v>
      </c>
      <c r="J86" s="5">
        <f>N82</f>
        <v>1</v>
      </c>
      <c r="K86" s="4">
        <f>P84</f>
        <v>0</v>
      </c>
      <c r="L86" s="4" t="s">
        <v>13</v>
      </c>
      <c r="M86" s="4">
        <f>N84</f>
        <v>3</v>
      </c>
      <c r="N86" s="58" t="s">
        <v>21</v>
      </c>
      <c r="O86" s="59"/>
      <c r="P86" s="60"/>
      <c r="Q86" s="64">
        <f>IF(E86="",0,IF(E86=3,2,1))+IF(H86="",0,IF(H86=3,2,1))+IF(K86="",0,IF(K86=3,2,1))</f>
        <v>4</v>
      </c>
      <c r="R86" s="65"/>
      <c r="S86" s="65"/>
      <c r="T86" s="68">
        <f>IF(E86="",0,E86)+IF(H86="",0,H86)+IF(K86="",0,K86)</f>
        <v>3</v>
      </c>
      <c r="U86" s="70" t="s">
        <v>13</v>
      </c>
      <c r="V86" s="72">
        <f>IF(G86="",0,G86)+IF(J86="",0,J86)+IF(M86="",0,M86)</f>
        <v>7</v>
      </c>
      <c r="W86" s="74" t="s">
        <v>68</v>
      </c>
      <c r="X86" s="74"/>
      <c r="Y86" s="75"/>
      <c r="AB86" s="40"/>
    </row>
    <row r="87" spans="1:44" ht="15" customHeight="1" thickBot="1" x14ac:dyDescent="0.35">
      <c r="A87" s="53"/>
      <c r="B87" s="55"/>
      <c r="C87" s="78" t="str">
        <f>IF(ISBLANK(A86),"",VLOOKUP(A86,'chlapci presence'!$A$2:$J$99,7))</f>
        <v>Jiskra Jaroměř</v>
      </c>
      <c r="D87" s="79"/>
      <c r="E87" s="80"/>
      <c r="F87" s="81"/>
      <c r="G87" s="81"/>
      <c r="H87" s="82"/>
      <c r="I87" s="81"/>
      <c r="J87" s="83"/>
      <c r="K87" s="81" t="str">
        <f>"("&amp;AH82&amp;","&amp;AI82&amp;","&amp;AJ82&amp;","&amp;AK82&amp;","&amp;AL82&amp;")"</f>
        <v>(-1,-6,-9,,)</v>
      </c>
      <c r="L87" s="81"/>
      <c r="M87" s="81"/>
      <c r="N87" s="61"/>
      <c r="O87" s="62"/>
      <c r="P87" s="63"/>
      <c r="Q87" s="66"/>
      <c r="R87" s="67"/>
      <c r="S87" s="67"/>
      <c r="T87" s="69"/>
      <c r="U87" s="71"/>
      <c r="V87" s="73"/>
      <c r="W87" s="76"/>
      <c r="X87" s="76"/>
      <c r="Y87" s="77"/>
      <c r="Z87"/>
      <c r="AA87"/>
      <c r="AB87"/>
    </row>
    <row r="88" spans="1:44" x14ac:dyDescent="0.3"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X88" s="40"/>
      <c r="AB88" s="40"/>
    </row>
    <row r="89" spans="1:44" ht="15" thickBot="1" x14ac:dyDescent="0.35"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X89" s="40"/>
      <c r="AB89" s="40"/>
    </row>
    <row r="90" spans="1:44" ht="15" thickBot="1" x14ac:dyDescent="0.35">
      <c r="B90" s="116" t="s">
        <v>9</v>
      </c>
      <c r="C90" s="117"/>
      <c r="D90" s="30">
        <v>9</v>
      </c>
      <c r="E90" s="116">
        <v>1</v>
      </c>
      <c r="F90" s="117"/>
      <c r="G90" s="117"/>
      <c r="H90" s="118">
        <v>2</v>
      </c>
      <c r="I90" s="117"/>
      <c r="J90" s="119"/>
      <c r="K90" s="117">
        <v>3</v>
      </c>
      <c r="L90" s="117"/>
      <c r="M90" s="117"/>
      <c r="N90" s="118">
        <v>4</v>
      </c>
      <c r="O90" s="117"/>
      <c r="P90" s="117"/>
      <c r="Q90" s="116" t="s">
        <v>10</v>
      </c>
      <c r="R90" s="117"/>
      <c r="S90" s="117"/>
      <c r="T90" s="118" t="s">
        <v>11</v>
      </c>
      <c r="U90" s="117"/>
      <c r="V90" s="119"/>
      <c r="W90" s="118" t="s">
        <v>12</v>
      </c>
      <c r="X90" s="117"/>
      <c r="Y90" s="120"/>
      <c r="Z90"/>
      <c r="AA90"/>
      <c r="AB90"/>
      <c r="AE90" s="6"/>
      <c r="AF90" s="7"/>
      <c r="AG90" s="7"/>
      <c r="AH90" s="7" t="s">
        <v>14</v>
      </c>
      <c r="AI90" s="7" t="s">
        <v>15</v>
      </c>
      <c r="AJ90" s="8" t="s">
        <v>16</v>
      </c>
      <c r="AK90" s="7" t="s">
        <v>17</v>
      </c>
      <c r="AL90" s="7" t="s">
        <v>18</v>
      </c>
      <c r="AM90" s="121" t="s">
        <v>19</v>
      </c>
      <c r="AN90" s="121"/>
      <c r="AO90" s="6"/>
      <c r="AP90" s="6" t="s">
        <v>20</v>
      </c>
      <c r="AQ90" s="6"/>
      <c r="AR90" s="6"/>
    </row>
    <row r="91" spans="1:44" ht="14.4" customHeight="1" x14ac:dyDescent="0.3">
      <c r="A91" s="99">
        <v>9</v>
      </c>
      <c r="B91" s="100">
        <v>1</v>
      </c>
      <c r="C91" s="101" t="str">
        <f>IF(ISBLANK(A91),"",VLOOKUP(A91,'chlapci presence'!$A$2:$J$99,3)&amp;" "&amp;VLOOKUP(A91,'chlapci presence'!$A$2:$J$99,4))</f>
        <v>Gorol Adam</v>
      </c>
      <c r="D91" s="102"/>
      <c r="E91" s="103" t="s">
        <v>21</v>
      </c>
      <c r="F91" s="104"/>
      <c r="G91" s="105"/>
      <c r="H91" s="3">
        <f>AM94</f>
        <v>3</v>
      </c>
      <c r="I91" s="4" t="s">
        <v>13</v>
      </c>
      <c r="J91" s="5">
        <f>AN94</f>
        <v>0</v>
      </c>
      <c r="K91" s="4">
        <f>AN96</f>
        <v>3</v>
      </c>
      <c r="L91" s="4" t="s">
        <v>13</v>
      </c>
      <c r="M91" s="4">
        <f>AM96</f>
        <v>0</v>
      </c>
      <c r="N91" s="3">
        <f>AM91</f>
        <v>3</v>
      </c>
      <c r="O91" s="4" t="s">
        <v>13</v>
      </c>
      <c r="P91" s="4">
        <f>AN91</f>
        <v>0</v>
      </c>
      <c r="Q91" s="85">
        <f>IF(H91="",0,IF(H91=3,2,1))+IF(K91="",0,IF(K91=3,2,1))+IF(N91="",0,IF(N91=3,2,1))</f>
        <v>6</v>
      </c>
      <c r="R91" s="107"/>
      <c r="S91" s="107"/>
      <c r="T91" s="93">
        <f>IF(H91="",0,H91)+IF(K91="",0,K91)+IF(N91="",0,N91)</f>
        <v>9</v>
      </c>
      <c r="U91" s="70" t="s">
        <v>13</v>
      </c>
      <c r="V91" s="108">
        <f>IF(J91="",0,J91)+IF(M91="",0,M91)+IF(P91="",0,P91)</f>
        <v>0</v>
      </c>
      <c r="W91" s="109" t="s">
        <v>65</v>
      </c>
      <c r="X91" s="109"/>
      <c r="Y91" s="110"/>
      <c r="AB91" s="40"/>
      <c r="AD91" s="6">
        <v>1</v>
      </c>
      <c r="AE91" s="6" t="str">
        <f>C91</f>
        <v>Gorol Adam</v>
      </c>
      <c r="AF91" s="9">
        <v>4</v>
      </c>
      <c r="AG91" s="6" t="str">
        <f>C97</f>
        <v>Píša Ondřej</v>
      </c>
      <c r="AH91" s="7" t="s">
        <v>61</v>
      </c>
      <c r="AI91" s="7" t="s">
        <v>61</v>
      </c>
      <c r="AJ91" s="7" t="s">
        <v>69</v>
      </c>
      <c r="AK91" s="7"/>
      <c r="AL91" s="7"/>
      <c r="AM91" s="10">
        <f t="shared" ref="AM91:AM96" si="24">IF(ISBLANK(AH91),"",IF(CODE(AH91)=45,0,1)+IF(ISBLANK(AI91),0,IF(CODE(AI91)=45,0,1))+IF(ISBLANK(AJ91),0,IF(CODE(AJ91)=45,0,1))+IF(ISBLANK(AK91),0,IF(CODE(AK91)=45,0,1))+IF(ISBLANK(AL91),0,IF(CODE(AL91)=45,0,1)))</f>
        <v>3</v>
      </c>
      <c r="AN91" s="10">
        <f t="shared" ref="AN91:AN96" si="25">IF(ISBLANK(AH91),"",IF(CODE(AH91)=45,1,0)+IF(ISBLANK(AI91),0,IF(CODE(AI91)=45,1,0))+IF(ISBLANK(AJ91),0,IF(CODE(AJ91)=45,1,0))+IF(ISBLANK(AK91),0,IF(CODE(AK91)=45,1,0))+IF(ISBLANK(AL91),0,IF(CODE(AL91)=45,1,0)))</f>
        <v>0</v>
      </c>
      <c r="AO91" s="6"/>
      <c r="AP91" s="11" t="str">
        <f t="shared" ref="AP91:AP96" si="26">IF(ISBLANK(AH91),"",IF(OR(AM91=3,AN91=3),IF(AND(ISBLANK(AK91),ISBLANK(AL91),OR(AM91=3,AN91=3)),"OK",IF(ABS(IF(CODE(AH91)=45,-1,1)+IF(CODE(AI91)=45,-1,1)+IF(CODE(AJ91)=45,-1,1))=1,IF(AND(ISBLANK(AL91),OR(AM91=3,AN91=3)),"OK",IF(IF(CODE(AH91)=45,-1,1)+IF(CODE(AI91)=45,-1,1)+IF(CODE(AJ91)=45,-1,1)+IF(CODE(AK91)=45,-1,1)=0,"OK","CHYBA")),"CHYBA")),IF(AND(AM91&lt;3,AN91&lt;3),"NEKOMPLETNÍ","CHYBA")))</f>
        <v>OK</v>
      </c>
      <c r="AQ91" s="6"/>
      <c r="AR91" s="6"/>
    </row>
    <row r="92" spans="1:44" ht="14.4" customHeight="1" x14ac:dyDescent="0.3">
      <c r="A92" s="99"/>
      <c r="B92" s="54"/>
      <c r="C92" s="93" t="str">
        <f>IF(ISBLANK(A91),"",VLOOKUP(A91,'chlapci presence'!$A$2:$J$99,7))</f>
        <v>Sokol Jaroměř-Josefov 2</v>
      </c>
      <c r="D92" s="94"/>
      <c r="E92" s="106"/>
      <c r="F92" s="88"/>
      <c r="G92" s="89"/>
      <c r="H92" s="111" t="str">
        <f>"("&amp;AH94&amp;","&amp;AI94&amp;","&amp;AJ94&amp;","&amp;AK94&amp;","&amp;AL94&amp;")"</f>
        <v>(3,5,5,,)</v>
      </c>
      <c r="I92" s="112"/>
      <c r="J92" s="113"/>
      <c r="K92" s="112"/>
      <c r="L92" s="112"/>
      <c r="M92" s="112"/>
      <c r="N92" s="114" t="str">
        <f>"("&amp;AH91&amp;","&amp;AI91&amp;","&amp;AJ91&amp;","&amp;AK91&amp;","&amp;AL91&amp;")"</f>
        <v>(4,4,7,,)</v>
      </c>
      <c r="O92" s="115"/>
      <c r="P92" s="115"/>
      <c r="Q92" s="64"/>
      <c r="R92" s="65"/>
      <c r="S92" s="65"/>
      <c r="T92" s="68"/>
      <c r="U92" s="90"/>
      <c r="V92" s="72"/>
      <c r="W92" s="91"/>
      <c r="X92" s="91"/>
      <c r="Y92" s="92"/>
      <c r="AB92" s="40"/>
      <c r="AD92" s="6">
        <v>2</v>
      </c>
      <c r="AE92" s="6" t="str">
        <f>C93</f>
        <v>Flegel Adam</v>
      </c>
      <c r="AF92" s="6">
        <v>3</v>
      </c>
      <c r="AG92" s="6" t="str">
        <f>C95</f>
        <v>Jetenský Jan</v>
      </c>
      <c r="AH92" s="7" t="s">
        <v>54</v>
      </c>
      <c r="AI92" s="7" t="s">
        <v>72</v>
      </c>
      <c r="AJ92" s="7" t="s">
        <v>72</v>
      </c>
      <c r="AK92" s="7"/>
      <c r="AL92" s="7"/>
      <c r="AM92" s="10">
        <f t="shared" si="24"/>
        <v>0</v>
      </c>
      <c r="AN92" s="10">
        <f t="shared" si="25"/>
        <v>3</v>
      </c>
      <c r="AO92" s="6"/>
      <c r="AP92" s="11" t="str">
        <f t="shared" si="26"/>
        <v>OK</v>
      </c>
      <c r="AQ92" s="6"/>
      <c r="AR92" s="6"/>
    </row>
    <row r="93" spans="1:44" ht="14.4" customHeight="1" x14ac:dyDescent="0.3">
      <c r="A93" s="53">
        <v>29</v>
      </c>
      <c r="B93" s="84">
        <v>2</v>
      </c>
      <c r="C93" s="56" t="str">
        <f>IF(ISBLANK(A93),"",VLOOKUP(A93,'chlapci presence'!$A$2:$J$99,3)&amp;" "&amp;VLOOKUP(A93,'chlapci presence'!$A$2:$J$99,4))</f>
        <v>Flegel Adam</v>
      </c>
      <c r="D93" s="57"/>
      <c r="E93" s="12">
        <f>J91</f>
        <v>0</v>
      </c>
      <c r="F93" s="13" t="s">
        <v>13</v>
      </c>
      <c r="G93" s="13">
        <f>H91</f>
        <v>3</v>
      </c>
      <c r="H93" s="58" t="s">
        <v>21</v>
      </c>
      <c r="I93" s="59"/>
      <c r="J93" s="86"/>
      <c r="K93" s="13">
        <f>AM92</f>
        <v>0</v>
      </c>
      <c r="L93" s="13" t="s">
        <v>13</v>
      </c>
      <c r="M93" s="13">
        <f>AN92</f>
        <v>3</v>
      </c>
      <c r="N93" s="14">
        <f>AM95</f>
        <v>0</v>
      </c>
      <c r="O93" s="13" t="s">
        <v>13</v>
      </c>
      <c r="P93" s="13">
        <f>AN95</f>
        <v>3</v>
      </c>
      <c r="Q93" s="64">
        <f>IF(E93="",0,IF(E93=3,2,1))+IF(K93="",0,IF(K93=3,2,1))+IF(N93="",0,IF(N93=3,2,1))</f>
        <v>3</v>
      </c>
      <c r="R93" s="65"/>
      <c r="S93" s="65"/>
      <c r="T93" s="68">
        <f>IF(E93="",0,E93)+IF(K93="",0,K93)+IF(N93="",0,N93)</f>
        <v>0</v>
      </c>
      <c r="U93" s="70" t="s">
        <v>13</v>
      </c>
      <c r="V93" s="72">
        <f>IF(G93="",0,G93)+IF(M93="",0,M93)+IF(P93="",0,P93)</f>
        <v>9</v>
      </c>
      <c r="W93" s="91" t="s">
        <v>66</v>
      </c>
      <c r="X93" s="91"/>
      <c r="Y93" s="92"/>
      <c r="AB93" s="40"/>
      <c r="AD93" s="6">
        <v>4</v>
      </c>
      <c r="AE93" s="6" t="str">
        <f>C97</f>
        <v>Píša Ondřej</v>
      </c>
      <c r="AF93" s="6">
        <v>3</v>
      </c>
      <c r="AG93" s="6" t="str">
        <f>C95</f>
        <v>Jetenský Jan</v>
      </c>
      <c r="AH93" s="7" t="s">
        <v>72</v>
      </c>
      <c r="AI93" s="7" t="s">
        <v>64</v>
      </c>
      <c r="AJ93" s="7" t="s">
        <v>60</v>
      </c>
      <c r="AK93" s="7"/>
      <c r="AL93" s="7"/>
      <c r="AM93" s="10">
        <f t="shared" si="24"/>
        <v>0</v>
      </c>
      <c r="AN93" s="10">
        <f t="shared" si="25"/>
        <v>3</v>
      </c>
      <c r="AO93" s="6"/>
      <c r="AP93" s="11" t="str">
        <f t="shared" si="26"/>
        <v>OK</v>
      </c>
      <c r="AQ93" s="6"/>
      <c r="AR93" s="6"/>
    </row>
    <row r="94" spans="1:44" ht="14.4" customHeight="1" x14ac:dyDescent="0.3">
      <c r="A94" s="53"/>
      <c r="B94" s="85"/>
      <c r="C94" s="93" t="str">
        <f>IF(ISBLANK(A93),"",VLOOKUP(A93,'chlapci presence'!$A$2:$J$99,7))</f>
        <v>TJ Tatran Hostinné</v>
      </c>
      <c r="D94" s="94"/>
      <c r="E94" s="95"/>
      <c r="F94" s="96"/>
      <c r="G94" s="96"/>
      <c r="H94" s="87"/>
      <c r="I94" s="88"/>
      <c r="J94" s="89"/>
      <c r="K94" s="96" t="str">
        <f>"("&amp;AH92&amp;","&amp;AI92&amp;","&amp;AJ92&amp;","&amp;AK92&amp;","&amp;AL92&amp;")"</f>
        <v>(-6,-8,-8,,)</v>
      </c>
      <c r="L94" s="96"/>
      <c r="M94" s="96"/>
      <c r="N94" s="97" t="str">
        <f>"("&amp;AH95&amp;","&amp;AI95&amp;","&amp;AJ95&amp;","&amp;AK95&amp;","&amp;AL95&amp;")"</f>
        <v>(-4,-2,-5,,)</v>
      </c>
      <c r="O94" s="96"/>
      <c r="P94" s="96"/>
      <c r="Q94" s="64"/>
      <c r="R94" s="65"/>
      <c r="S94" s="65"/>
      <c r="T94" s="68"/>
      <c r="U94" s="90"/>
      <c r="V94" s="72"/>
      <c r="W94" s="91"/>
      <c r="X94" s="91"/>
      <c r="Y94" s="92"/>
      <c r="AB94" s="40"/>
      <c r="AD94" s="6">
        <v>1</v>
      </c>
      <c r="AE94" s="6" t="str">
        <f>C91</f>
        <v>Gorol Adam</v>
      </c>
      <c r="AF94" s="6">
        <v>2</v>
      </c>
      <c r="AG94" s="6" t="str">
        <f>C93</f>
        <v>Flegel Adam</v>
      </c>
      <c r="AH94" s="7" t="s">
        <v>62</v>
      </c>
      <c r="AI94" s="7" t="s">
        <v>51</v>
      </c>
      <c r="AJ94" s="7" t="s">
        <v>51</v>
      </c>
      <c r="AK94" s="7"/>
      <c r="AL94" s="7"/>
      <c r="AM94" s="10">
        <f t="shared" si="24"/>
        <v>3</v>
      </c>
      <c r="AN94" s="10">
        <f t="shared" si="25"/>
        <v>0</v>
      </c>
      <c r="AO94" s="6"/>
      <c r="AP94" s="11" t="str">
        <f t="shared" si="26"/>
        <v>OK</v>
      </c>
      <c r="AQ94" s="6"/>
      <c r="AR94" s="6"/>
    </row>
    <row r="95" spans="1:44" ht="14.4" customHeight="1" x14ac:dyDescent="0.3">
      <c r="A95" s="53">
        <v>19</v>
      </c>
      <c r="B95" s="84">
        <v>3</v>
      </c>
      <c r="C95" s="56" t="str">
        <f>IF(ISBLANK(A95),"",VLOOKUP(A95,'chlapci presence'!$A$2:$J$99,3)&amp;" "&amp;VLOOKUP(A95,'chlapci presence'!$A$2:$J$99,4))</f>
        <v>Jetenský Jan</v>
      </c>
      <c r="D95" s="57"/>
      <c r="E95" s="12">
        <f>M91</f>
        <v>0</v>
      </c>
      <c r="F95" s="13" t="s">
        <v>13</v>
      </c>
      <c r="G95" s="13">
        <f>K91</f>
        <v>3</v>
      </c>
      <c r="H95" s="14">
        <f>M93</f>
        <v>3</v>
      </c>
      <c r="I95" s="13" t="s">
        <v>13</v>
      </c>
      <c r="J95" s="18">
        <f>K93</f>
        <v>0</v>
      </c>
      <c r="K95" s="58" t="s">
        <v>21</v>
      </c>
      <c r="L95" s="59"/>
      <c r="M95" s="86"/>
      <c r="N95" s="14">
        <f>AN93</f>
        <v>3</v>
      </c>
      <c r="O95" s="13" t="s">
        <v>13</v>
      </c>
      <c r="P95" s="13">
        <f>AM93</f>
        <v>0</v>
      </c>
      <c r="Q95" s="64">
        <f>IF(E95="",0,IF(E95=3,2,1))+IF(H95="",0,IF(H95=3,2,1))+IF(N95="",0,IF(N95=3,2,1))</f>
        <v>5</v>
      </c>
      <c r="R95" s="65"/>
      <c r="S95" s="65"/>
      <c r="T95" s="68">
        <f>IF(E95="",0,E95)+IF(H95="",0,H95)+IF(N95="",0,N95)</f>
        <v>6</v>
      </c>
      <c r="U95" s="70" t="s">
        <v>13</v>
      </c>
      <c r="V95" s="72">
        <f>IF(G95="",0,G95)+IF(J95="",0,J95)+IF(P95="",0,P95)</f>
        <v>3</v>
      </c>
      <c r="W95" s="91" t="s">
        <v>67</v>
      </c>
      <c r="X95" s="91"/>
      <c r="Y95" s="92"/>
      <c r="AB95" s="40"/>
      <c r="AD95" s="6">
        <v>2</v>
      </c>
      <c r="AE95" s="6" t="str">
        <f>C93</f>
        <v>Flegel Adam</v>
      </c>
      <c r="AF95" s="6">
        <v>4</v>
      </c>
      <c r="AG95" s="6" t="str">
        <f>C97</f>
        <v>Píša Ondřej</v>
      </c>
      <c r="AH95" s="7" t="s">
        <v>76</v>
      </c>
      <c r="AI95" s="7" t="s">
        <v>63</v>
      </c>
      <c r="AJ95" s="7" t="s">
        <v>64</v>
      </c>
      <c r="AK95" s="7"/>
      <c r="AL95" s="7"/>
      <c r="AM95" s="10">
        <f t="shared" si="24"/>
        <v>0</v>
      </c>
      <c r="AN95" s="10">
        <f t="shared" si="25"/>
        <v>3</v>
      </c>
      <c r="AO95" s="6"/>
      <c r="AP95" s="11" t="str">
        <f t="shared" si="26"/>
        <v>OK</v>
      </c>
      <c r="AQ95" s="6"/>
      <c r="AR95" s="6"/>
    </row>
    <row r="96" spans="1:44" ht="14.4" customHeight="1" x14ac:dyDescent="0.3">
      <c r="A96" s="53"/>
      <c r="B96" s="85"/>
      <c r="C96" s="93" t="str">
        <f>IF(ISBLANK(A95),"",VLOOKUP(A95,'chlapci presence'!$A$2:$J$99,7))</f>
        <v>Tesla Pardubice</v>
      </c>
      <c r="D96" s="94"/>
      <c r="E96" s="95" t="str">
        <f>"("&amp;AH96&amp;","&amp;AI96&amp;","&amp;AJ96&amp;","&amp;AK96&amp;","&amp;AL96&amp;")"</f>
        <v>(-7,-8,-6,,)</v>
      </c>
      <c r="F96" s="96"/>
      <c r="G96" s="96"/>
      <c r="H96" s="97"/>
      <c r="I96" s="96"/>
      <c r="J96" s="98"/>
      <c r="K96" s="87"/>
      <c r="L96" s="88"/>
      <c r="M96" s="89"/>
      <c r="N96" s="97"/>
      <c r="O96" s="96"/>
      <c r="P96" s="96"/>
      <c r="Q96" s="64"/>
      <c r="R96" s="65"/>
      <c r="S96" s="65"/>
      <c r="T96" s="68"/>
      <c r="U96" s="90"/>
      <c r="V96" s="72"/>
      <c r="W96" s="91"/>
      <c r="X96" s="91"/>
      <c r="Y96" s="92"/>
      <c r="AB96" s="40"/>
      <c r="AD96" s="6">
        <v>3</v>
      </c>
      <c r="AE96" s="6" t="str">
        <f>C95</f>
        <v>Jetenský Jan</v>
      </c>
      <c r="AF96" s="6">
        <v>1</v>
      </c>
      <c r="AG96" s="6" t="str">
        <f>C91</f>
        <v>Gorol Adam</v>
      </c>
      <c r="AH96" s="7" t="s">
        <v>59</v>
      </c>
      <c r="AI96" s="7" t="s">
        <v>72</v>
      </c>
      <c r="AJ96" s="7" t="s">
        <v>54</v>
      </c>
      <c r="AK96" s="7"/>
      <c r="AL96" s="7"/>
      <c r="AM96" s="10">
        <f t="shared" si="24"/>
        <v>0</v>
      </c>
      <c r="AN96" s="10">
        <f t="shared" si="25"/>
        <v>3</v>
      </c>
      <c r="AO96" s="6"/>
      <c r="AP96" s="11" t="str">
        <f t="shared" si="26"/>
        <v>OK</v>
      </c>
      <c r="AQ96" s="6"/>
      <c r="AR96" s="6"/>
    </row>
    <row r="97" spans="1:44" ht="14.4" customHeight="1" x14ac:dyDescent="0.3">
      <c r="A97" s="53">
        <v>36</v>
      </c>
      <c r="B97" s="54">
        <v>4</v>
      </c>
      <c r="C97" s="56" t="str">
        <f>IF(ISBLANK(A97),"",VLOOKUP(A97,'chlapci presence'!$A$2:$J$99,3)&amp;" "&amp;VLOOKUP(A97,'chlapci presence'!$A$2:$J$99,4))</f>
        <v>Píša Ondřej</v>
      </c>
      <c r="D97" s="57"/>
      <c r="E97" s="21">
        <f>P91</f>
        <v>0</v>
      </c>
      <c r="F97" s="4" t="s">
        <v>13</v>
      </c>
      <c r="G97" s="4">
        <f>N91</f>
        <v>3</v>
      </c>
      <c r="H97" s="3">
        <f>P93</f>
        <v>3</v>
      </c>
      <c r="I97" s="4" t="s">
        <v>13</v>
      </c>
      <c r="J97" s="5">
        <f>N93</f>
        <v>0</v>
      </c>
      <c r="K97" s="4">
        <f>P95</f>
        <v>0</v>
      </c>
      <c r="L97" s="4" t="s">
        <v>13</v>
      </c>
      <c r="M97" s="4">
        <f>N95</f>
        <v>3</v>
      </c>
      <c r="N97" s="58" t="s">
        <v>21</v>
      </c>
      <c r="O97" s="59"/>
      <c r="P97" s="60"/>
      <c r="Q97" s="64">
        <f>IF(E97="",0,IF(E97=3,2,1))+IF(H97="",0,IF(H97=3,2,1))+IF(K97="",0,IF(K97=3,2,1))</f>
        <v>4</v>
      </c>
      <c r="R97" s="65"/>
      <c r="S97" s="65"/>
      <c r="T97" s="68">
        <f>IF(E97="",0,E97)+IF(H97="",0,H97)+IF(K97="",0,K97)</f>
        <v>3</v>
      </c>
      <c r="U97" s="70" t="s">
        <v>13</v>
      </c>
      <c r="V97" s="72">
        <f>IF(G97="",0,G97)+IF(J97="",0,J97)+IF(M97="",0,M97)</f>
        <v>6</v>
      </c>
      <c r="W97" s="74" t="s">
        <v>68</v>
      </c>
      <c r="X97" s="74"/>
      <c r="Y97" s="75"/>
      <c r="AB97" s="40"/>
    </row>
    <row r="98" spans="1:44" ht="15" customHeight="1" thickBot="1" x14ac:dyDescent="0.35">
      <c r="A98" s="53"/>
      <c r="B98" s="55"/>
      <c r="C98" s="78" t="str">
        <f>IF(ISBLANK(A97),"",VLOOKUP(A97,'chlapci presence'!$A$2:$J$99,7))</f>
        <v>Sokol Chrudim</v>
      </c>
      <c r="D98" s="79"/>
      <c r="E98" s="80"/>
      <c r="F98" s="81"/>
      <c r="G98" s="81"/>
      <c r="H98" s="82"/>
      <c r="I98" s="81"/>
      <c r="J98" s="83"/>
      <c r="K98" s="81" t="str">
        <f>"("&amp;AH93&amp;","&amp;AI93&amp;","&amp;AJ93&amp;","&amp;AK93&amp;","&amp;AL93&amp;")"</f>
        <v>(-8,-5,-10,,)</v>
      </c>
      <c r="L98" s="81"/>
      <c r="M98" s="81"/>
      <c r="N98" s="61"/>
      <c r="O98" s="62"/>
      <c r="P98" s="63"/>
      <c r="Q98" s="66"/>
      <c r="R98" s="67"/>
      <c r="S98" s="67"/>
      <c r="T98" s="69"/>
      <c r="U98" s="71"/>
      <c r="V98" s="73"/>
      <c r="W98" s="76"/>
      <c r="X98" s="76"/>
      <c r="Y98" s="77"/>
      <c r="Z98"/>
      <c r="AA98"/>
      <c r="AB98"/>
    </row>
    <row r="99" spans="1:44" x14ac:dyDescent="0.3"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X99" s="40"/>
      <c r="AB99" s="40"/>
    </row>
    <row r="100" spans="1:44" ht="15" thickBot="1" x14ac:dyDescent="0.35"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X100" s="40"/>
      <c r="AB100" s="40"/>
    </row>
    <row r="101" spans="1:44" ht="15" thickBot="1" x14ac:dyDescent="0.35">
      <c r="B101" s="116" t="s">
        <v>9</v>
      </c>
      <c r="C101" s="117"/>
      <c r="D101" s="30">
        <v>10</v>
      </c>
      <c r="E101" s="116">
        <v>1</v>
      </c>
      <c r="F101" s="117"/>
      <c r="G101" s="117"/>
      <c r="H101" s="118">
        <v>2</v>
      </c>
      <c r="I101" s="117"/>
      <c r="J101" s="119"/>
      <c r="K101" s="117">
        <v>3</v>
      </c>
      <c r="L101" s="117"/>
      <c r="M101" s="117"/>
      <c r="N101" s="118">
        <v>4</v>
      </c>
      <c r="O101" s="117"/>
      <c r="P101" s="117"/>
      <c r="Q101" s="116" t="s">
        <v>10</v>
      </c>
      <c r="R101" s="117"/>
      <c r="S101" s="117"/>
      <c r="T101" s="118" t="s">
        <v>11</v>
      </c>
      <c r="U101" s="117"/>
      <c r="V101" s="119"/>
      <c r="W101" s="118" t="s">
        <v>12</v>
      </c>
      <c r="X101" s="117"/>
      <c r="Y101" s="120"/>
      <c r="Z101"/>
      <c r="AA101"/>
      <c r="AB101"/>
      <c r="AE101" s="6"/>
      <c r="AF101" s="7"/>
      <c r="AG101" s="7"/>
      <c r="AH101" s="7" t="s">
        <v>14</v>
      </c>
      <c r="AI101" s="7" t="s">
        <v>15</v>
      </c>
      <c r="AJ101" s="8" t="s">
        <v>16</v>
      </c>
      <c r="AK101" s="7" t="s">
        <v>17</v>
      </c>
      <c r="AL101" s="7" t="s">
        <v>18</v>
      </c>
      <c r="AM101" s="121" t="s">
        <v>19</v>
      </c>
      <c r="AN101" s="121"/>
      <c r="AO101" s="6"/>
      <c r="AP101" s="6" t="s">
        <v>20</v>
      </c>
      <c r="AQ101" s="6"/>
      <c r="AR101" s="6"/>
    </row>
    <row r="102" spans="1:44" ht="14.4" customHeight="1" x14ac:dyDescent="0.3">
      <c r="A102" s="99">
        <v>10</v>
      </c>
      <c r="B102" s="100">
        <v>1</v>
      </c>
      <c r="C102" s="101" t="str">
        <f>IF(ISBLANK(A102),"",VLOOKUP(A102,'chlapci presence'!$A$2:$J$99,3)&amp;" "&amp;VLOOKUP(A102,'chlapci presence'!$A$2:$J$99,4))</f>
        <v>Nápravník Ondřej</v>
      </c>
      <c r="D102" s="102"/>
      <c r="E102" s="103" t="s">
        <v>21</v>
      </c>
      <c r="F102" s="104"/>
      <c r="G102" s="105"/>
      <c r="H102" s="3">
        <f>AM105</f>
        <v>3</v>
      </c>
      <c r="I102" s="4" t="s">
        <v>13</v>
      </c>
      <c r="J102" s="5">
        <f>AN105</f>
        <v>1</v>
      </c>
      <c r="K102" s="4">
        <f>AN107</f>
        <v>3</v>
      </c>
      <c r="L102" s="4" t="s">
        <v>13</v>
      </c>
      <c r="M102" s="4">
        <f>AM107</f>
        <v>0</v>
      </c>
      <c r="N102" s="3">
        <f>AM102</f>
        <v>3</v>
      </c>
      <c r="O102" s="4" t="s">
        <v>13</v>
      </c>
      <c r="P102" s="4">
        <f>AN102</f>
        <v>0</v>
      </c>
      <c r="Q102" s="85">
        <f>IF(H102="",0,IF(H102=3,2,1))+IF(K102="",0,IF(K102=3,2,1))+IF(N102="",0,IF(N102=3,2,1))</f>
        <v>6</v>
      </c>
      <c r="R102" s="107"/>
      <c r="S102" s="107"/>
      <c r="T102" s="93">
        <f>IF(H102="",0,H102)+IF(K102="",0,K102)+IF(N102="",0,N102)</f>
        <v>9</v>
      </c>
      <c r="U102" s="70" t="s">
        <v>13</v>
      </c>
      <c r="V102" s="108">
        <f>IF(J102="",0,J102)+IF(M102="",0,M102)+IF(P102="",0,P102)</f>
        <v>1</v>
      </c>
      <c r="W102" s="109" t="s">
        <v>65</v>
      </c>
      <c r="X102" s="109"/>
      <c r="Y102" s="110"/>
      <c r="AB102" s="40"/>
      <c r="AD102" s="6">
        <v>1</v>
      </c>
      <c r="AE102" s="6" t="str">
        <f>C102</f>
        <v>Nápravník Ondřej</v>
      </c>
      <c r="AF102" s="9">
        <v>4</v>
      </c>
      <c r="AG102" s="6" t="str">
        <f>C108</f>
        <v>Komárek Ondřej</v>
      </c>
      <c r="AH102" s="7" t="s">
        <v>62</v>
      </c>
      <c r="AI102" s="7" t="s">
        <v>62</v>
      </c>
      <c r="AJ102" s="7" t="s">
        <v>74</v>
      </c>
      <c r="AK102" s="7"/>
      <c r="AL102" s="7"/>
      <c r="AM102" s="10">
        <f t="shared" ref="AM102:AM107" si="27">IF(ISBLANK(AH102),"",IF(CODE(AH102)=45,0,1)+IF(ISBLANK(AI102),0,IF(CODE(AI102)=45,0,1))+IF(ISBLANK(AJ102),0,IF(CODE(AJ102)=45,0,1))+IF(ISBLANK(AK102),0,IF(CODE(AK102)=45,0,1))+IF(ISBLANK(AL102),0,IF(CODE(AL102)=45,0,1)))</f>
        <v>3</v>
      </c>
      <c r="AN102" s="10">
        <f t="shared" ref="AN102:AN107" si="28">IF(ISBLANK(AH102),"",IF(CODE(AH102)=45,1,0)+IF(ISBLANK(AI102),0,IF(CODE(AI102)=45,1,0))+IF(ISBLANK(AJ102),0,IF(CODE(AJ102)=45,1,0))+IF(ISBLANK(AK102),0,IF(CODE(AK102)=45,1,0))+IF(ISBLANK(AL102),0,IF(CODE(AL102)=45,1,0)))</f>
        <v>0</v>
      </c>
      <c r="AO102" s="6"/>
      <c r="AP102" s="11" t="str">
        <f t="shared" ref="AP102:AP107" si="29">IF(ISBLANK(AH102),"",IF(OR(AM102=3,AN102=3),IF(AND(ISBLANK(AK102),ISBLANK(AL102),OR(AM102=3,AN102=3)),"OK",IF(ABS(IF(CODE(AH102)=45,-1,1)+IF(CODE(AI102)=45,-1,1)+IF(CODE(AJ102)=45,-1,1))=1,IF(AND(ISBLANK(AL102),OR(AM102=3,AN102=3)),"OK",IF(IF(CODE(AH102)=45,-1,1)+IF(CODE(AI102)=45,-1,1)+IF(CODE(AJ102)=45,-1,1)+IF(CODE(AK102)=45,-1,1)=0,"OK","CHYBA")),"CHYBA")),IF(AND(AM102&lt;3,AN102&lt;3),"NEKOMPLETNÍ","CHYBA")))</f>
        <v>OK</v>
      </c>
      <c r="AQ102" s="6"/>
      <c r="AR102" s="6"/>
    </row>
    <row r="103" spans="1:44" ht="14.4" customHeight="1" x14ac:dyDescent="0.3">
      <c r="A103" s="99"/>
      <c r="B103" s="54"/>
      <c r="C103" s="93" t="str">
        <f>IF(ISBLANK(A102),"",VLOOKUP(A102,'chlapci presence'!$A$2:$J$99,7))</f>
        <v>Sokol Jaroměř-Josefov 2</v>
      </c>
      <c r="D103" s="94"/>
      <c r="E103" s="106"/>
      <c r="F103" s="88"/>
      <c r="G103" s="89"/>
      <c r="H103" s="111" t="str">
        <f>"("&amp;AH105&amp;","&amp;AI105&amp;","&amp;AJ105&amp;","&amp;AK105&amp;","&amp;AL105&amp;")"</f>
        <v>(6,3,-6,6,)</v>
      </c>
      <c r="I103" s="112"/>
      <c r="J103" s="113"/>
      <c r="K103" s="112"/>
      <c r="L103" s="112"/>
      <c r="M103" s="112"/>
      <c r="N103" s="114" t="str">
        <f>"("&amp;AH102&amp;","&amp;AI102&amp;","&amp;AJ102&amp;","&amp;AK102&amp;","&amp;AL102&amp;")"</f>
        <v>(3,3,6,,)</v>
      </c>
      <c r="O103" s="115"/>
      <c r="P103" s="115"/>
      <c r="Q103" s="64"/>
      <c r="R103" s="65"/>
      <c r="S103" s="65"/>
      <c r="T103" s="68"/>
      <c r="U103" s="90"/>
      <c r="V103" s="72"/>
      <c r="W103" s="91"/>
      <c r="X103" s="91"/>
      <c r="Y103" s="92"/>
      <c r="AB103" s="40"/>
      <c r="AD103" s="6">
        <v>2</v>
      </c>
      <c r="AE103" s="6" t="str">
        <f>C104</f>
        <v>Rulík Jiří</v>
      </c>
      <c r="AF103" s="6">
        <v>3</v>
      </c>
      <c r="AG103" s="6" t="str">
        <f>C106</f>
        <v>Hlawatschke Alfred</v>
      </c>
      <c r="AH103" s="7" t="s">
        <v>59</v>
      </c>
      <c r="AI103" s="7" t="s">
        <v>54</v>
      </c>
      <c r="AJ103" s="7" t="s">
        <v>72</v>
      </c>
      <c r="AK103" s="7"/>
      <c r="AL103" s="7"/>
      <c r="AM103" s="10">
        <f t="shared" si="27"/>
        <v>0</v>
      </c>
      <c r="AN103" s="10">
        <f t="shared" si="28"/>
        <v>3</v>
      </c>
      <c r="AO103" s="6"/>
      <c r="AP103" s="11" t="str">
        <f t="shared" si="29"/>
        <v>OK</v>
      </c>
      <c r="AQ103" s="6"/>
      <c r="AR103" s="6"/>
    </row>
    <row r="104" spans="1:44" ht="14.4" customHeight="1" x14ac:dyDescent="0.3">
      <c r="A104" s="53">
        <v>38</v>
      </c>
      <c r="B104" s="84">
        <v>2</v>
      </c>
      <c r="C104" s="56" t="str">
        <f>IF(ISBLANK(A104),"",VLOOKUP(A104,'chlapci presence'!$A$2:$J$99,3)&amp;" "&amp;VLOOKUP(A104,'chlapci presence'!$A$2:$J$99,4))</f>
        <v>Rulík Jiří</v>
      </c>
      <c r="D104" s="57"/>
      <c r="E104" s="12">
        <f>J102</f>
        <v>1</v>
      </c>
      <c r="F104" s="13" t="s">
        <v>13</v>
      </c>
      <c r="G104" s="13">
        <f>H102</f>
        <v>3</v>
      </c>
      <c r="H104" s="58" t="s">
        <v>21</v>
      </c>
      <c r="I104" s="59"/>
      <c r="J104" s="86"/>
      <c r="K104" s="13">
        <f>AM103</f>
        <v>0</v>
      </c>
      <c r="L104" s="13" t="s">
        <v>13</v>
      </c>
      <c r="M104" s="13">
        <f>AN103</f>
        <v>3</v>
      </c>
      <c r="N104" s="14">
        <f>AM106</f>
        <v>3</v>
      </c>
      <c r="O104" s="13" t="s">
        <v>13</v>
      </c>
      <c r="P104" s="13">
        <f>AN106</f>
        <v>0</v>
      </c>
      <c r="Q104" s="64">
        <f>IF(E104="",0,IF(E104=3,2,1))+IF(K104="",0,IF(K104=3,2,1))+IF(N104="",0,IF(N104=3,2,1))</f>
        <v>4</v>
      </c>
      <c r="R104" s="65"/>
      <c r="S104" s="65"/>
      <c r="T104" s="68">
        <f>IF(E104="",0,E104)+IF(K104="",0,K104)+IF(N104="",0,N104)</f>
        <v>4</v>
      </c>
      <c r="U104" s="70" t="s">
        <v>13</v>
      </c>
      <c r="V104" s="72">
        <f>IF(G104="",0,G104)+IF(M104="",0,M104)+IF(P104="",0,P104)</f>
        <v>6</v>
      </c>
      <c r="W104" s="91" t="s">
        <v>68</v>
      </c>
      <c r="X104" s="91"/>
      <c r="Y104" s="92"/>
      <c r="AB104" s="40"/>
      <c r="AD104" s="6">
        <v>4</v>
      </c>
      <c r="AE104" s="6" t="str">
        <f>C108</f>
        <v>Komárek Ondřej</v>
      </c>
      <c r="AF104" s="6">
        <v>3</v>
      </c>
      <c r="AG104" s="6" t="str">
        <f>C106</f>
        <v>Hlawatschke Alfred</v>
      </c>
      <c r="AH104" s="7" t="s">
        <v>57</v>
      </c>
      <c r="AI104" s="7" t="s">
        <v>59</v>
      </c>
      <c r="AJ104" s="7" t="s">
        <v>74</v>
      </c>
      <c r="AK104" s="7" t="s">
        <v>59</v>
      </c>
      <c r="AL104" s="7"/>
      <c r="AM104" s="10">
        <f t="shared" si="27"/>
        <v>1</v>
      </c>
      <c r="AN104" s="10">
        <f t="shared" si="28"/>
        <v>3</v>
      </c>
      <c r="AO104" s="6"/>
      <c r="AP104" s="11" t="str">
        <f t="shared" si="29"/>
        <v>OK</v>
      </c>
      <c r="AQ104" s="6"/>
      <c r="AR104" s="6"/>
    </row>
    <row r="105" spans="1:44" ht="14.4" customHeight="1" x14ac:dyDescent="0.3">
      <c r="A105" s="53"/>
      <c r="B105" s="85"/>
      <c r="C105" s="93" t="str">
        <f>IF(ISBLANK(A104),"",VLOOKUP(A104,'chlapci presence'!$A$2:$J$99,7))</f>
        <v>Heřmanův Městec</v>
      </c>
      <c r="D105" s="94"/>
      <c r="E105" s="95"/>
      <c r="F105" s="96"/>
      <c r="G105" s="96"/>
      <c r="H105" s="87"/>
      <c r="I105" s="88"/>
      <c r="J105" s="89"/>
      <c r="K105" s="96" t="str">
        <f>"("&amp;AH103&amp;","&amp;AI103&amp;","&amp;AJ103&amp;","&amp;AK103&amp;","&amp;AL103&amp;")"</f>
        <v>(-7,-6,-8,,)</v>
      </c>
      <c r="L105" s="96"/>
      <c r="M105" s="96"/>
      <c r="N105" s="97" t="str">
        <f>"("&amp;AH106&amp;","&amp;AI106&amp;","&amp;AJ106&amp;","&amp;AK106&amp;","&amp;AL106&amp;")"</f>
        <v>(3,5,9,,)</v>
      </c>
      <c r="O105" s="96"/>
      <c r="P105" s="96"/>
      <c r="Q105" s="64"/>
      <c r="R105" s="65"/>
      <c r="S105" s="65"/>
      <c r="T105" s="68"/>
      <c r="U105" s="90"/>
      <c r="V105" s="72"/>
      <c r="W105" s="91"/>
      <c r="X105" s="91"/>
      <c r="Y105" s="92"/>
      <c r="AB105" s="40"/>
      <c r="AD105" s="6">
        <v>1</v>
      </c>
      <c r="AE105" s="6" t="str">
        <f>C102</f>
        <v>Nápravník Ondřej</v>
      </c>
      <c r="AF105" s="6">
        <v>2</v>
      </c>
      <c r="AG105" s="6" t="str">
        <f>C104</f>
        <v>Rulík Jiří</v>
      </c>
      <c r="AH105" s="7" t="s">
        <v>74</v>
      </c>
      <c r="AI105" s="7" t="s">
        <v>62</v>
      </c>
      <c r="AJ105" s="7" t="s">
        <v>54</v>
      </c>
      <c r="AK105" s="7" t="s">
        <v>74</v>
      </c>
      <c r="AL105" s="7"/>
      <c r="AM105" s="10">
        <f t="shared" si="27"/>
        <v>3</v>
      </c>
      <c r="AN105" s="10">
        <f t="shared" si="28"/>
        <v>1</v>
      </c>
      <c r="AO105" s="6"/>
      <c r="AP105" s="11" t="str">
        <f t="shared" si="29"/>
        <v>OK</v>
      </c>
      <c r="AQ105" s="6"/>
      <c r="AR105" s="6"/>
    </row>
    <row r="106" spans="1:44" ht="14.4" customHeight="1" x14ac:dyDescent="0.3">
      <c r="A106" s="53">
        <v>14</v>
      </c>
      <c r="B106" s="84">
        <v>3</v>
      </c>
      <c r="C106" s="56" t="str">
        <f>IF(ISBLANK(A106),"",VLOOKUP(A106,'chlapci presence'!$A$2:$J$99,3)&amp;" "&amp;VLOOKUP(A106,'chlapci presence'!$A$2:$J$99,4))</f>
        <v>Hlawatschke Alfred</v>
      </c>
      <c r="D106" s="57"/>
      <c r="E106" s="12">
        <f>M102</f>
        <v>0</v>
      </c>
      <c r="F106" s="13" t="s">
        <v>13</v>
      </c>
      <c r="G106" s="13">
        <f>K102</f>
        <v>3</v>
      </c>
      <c r="H106" s="14">
        <f>M104</f>
        <v>3</v>
      </c>
      <c r="I106" s="13" t="s">
        <v>13</v>
      </c>
      <c r="J106" s="18">
        <f>K104</f>
        <v>0</v>
      </c>
      <c r="K106" s="58" t="s">
        <v>21</v>
      </c>
      <c r="L106" s="59"/>
      <c r="M106" s="86"/>
      <c r="N106" s="14">
        <f>AN104</f>
        <v>3</v>
      </c>
      <c r="O106" s="13" t="s">
        <v>13</v>
      </c>
      <c r="P106" s="13">
        <f>AM104</f>
        <v>1</v>
      </c>
      <c r="Q106" s="64">
        <f>IF(E106="",0,IF(E106=3,2,1))+IF(H106="",0,IF(H106=3,2,1))+IF(N106="",0,IF(N106=3,2,1))</f>
        <v>5</v>
      </c>
      <c r="R106" s="65"/>
      <c r="S106" s="65"/>
      <c r="T106" s="68">
        <f>IF(E106="",0,E106)+IF(H106="",0,H106)+IF(N106="",0,N106)</f>
        <v>6</v>
      </c>
      <c r="U106" s="70" t="s">
        <v>13</v>
      </c>
      <c r="V106" s="72">
        <f>IF(G106="",0,G106)+IF(J106="",0,J106)+IF(P106="",0,P106)</f>
        <v>4</v>
      </c>
      <c r="W106" s="91" t="s">
        <v>67</v>
      </c>
      <c r="X106" s="91"/>
      <c r="Y106" s="92"/>
      <c r="AB106" s="40"/>
      <c r="AD106" s="6">
        <v>2</v>
      </c>
      <c r="AE106" s="6" t="str">
        <f>C104</f>
        <v>Rulík Jiří</v>
      </c>
      <c r="AF106" s="6">
        <v>4</v>
      </c>
      <c r="AG106" s="6" t="str">
        <f>C108</f>
        <v>Komárek Ondřej</v>
      </c>
      <c r="AH106" s="7" t="s">
        <v>62</v>
      </c>
      <c r="AI106" s="7" t="s">
        <v>51</v>
      </c>
      <c r="AJ106" s="7" t="s">
        <v>70</v>
      </c>
      <c r="AK106" s="7"/>
      <c r="AL106" s="7"/>
      <c r="AM106" s="10">
        <f t="shared" si="27"/>
        <v>3</v>
      </c>
      <c r="AN106" s="10">
        <f t="shared" si="28"/>
        <v>0</v>
      </c>
      <c r="AO106" s="6"/>
      <c r="AP106" s="11" t="str">
        <f t="shared" si="29"/>
        <v>OK</v>
      </c>
      <c r="AQ106" s="6"/>
      <c r="AR106" s="6"/>
    </row>
    <row r="107" spans="1:44" ht="14.4" customHeight="1" x14ac:dyDescent="0.3">
      <c r="A107" s="53"/>
      <c r="B107" s="85"/>
      <c r="C107" s="93" t="str">
        <f>IF(ISBLANK(A106),"",VLOOKUP(A106,'chlapci presence'!$A$2:$J$99,7))</f>
        <v>TJ Sokol PP Hradec Králové 2</v>
      </c>
      <c r="D107" s="94"/>
      <c r="E107" s="95" t="str">
        <f>"("&amp;AH107&amp;","&amp;AI107&amp;","&amp;AJ107&amp;","&amp;AK107&amp;","&amp;AL107&amp;")"</f>
        <v>(-9,-8,-3,,)</v>
      </c>
      <c r="F107" s="96"/>
      <c r="G107" s="96"/>
      <c r="H107" s="97"/>
      <c r="I107" s="96"/>
      <c r="J107" s="98"/>
      <c r="K107" s="87"/>
      <c r="L107" s="88"/>
      <c r="M107" s="89"/>
      <c r="N107" s="97"/>
      <c r="O107" s="96"/>
      <c r="P107" s="96"/>
      <c r="Q107" s="64"/>
      <c r="R107" s="65"/>
      <c r="S107" s="65"/>
      <c r="T107" s="68"/>
      <c r="U107" s="90"/>
      <c r="V107" s="72"/>
      <c r="W107" s="91"/>
      <c r="X107" s="91"/>
      <c r="Y107" s="92"/>
      <c r="AB107" s="40"/>
      <c r="AD107" s="6">
        <v>3</v>
      </c>
      <c r="AE107" s="6" t="str">
        <f>C106</f>
        <v>Hlawatschke Alfred</v>
      </c>
      <c r="AF107" s="6">
        <v>1</v>
      </c>
      <c r="AG107" s="6" t="str">
        <f>C102</f>
        <v>Nápravník Ondřej</v>
      </c>
      <c r="AH107" s="7" t="s">
        <v>55</v>
      </c>
      <c r="AI107" s="7" t="s">
        <v>72</v>
      </c>
      <c r="AJ107" s="7" t="s">
        <v>57</v>
      </c>
      <c r="AK107" s="7"/>
      <c r="AL107" s="7"/>
      <c r="AM107" s="10">
        <f t="shared" si="27"/>
        <v>0</v>
      </c>
      <c r="AN107" s="10">
        <f t="shared" si="28"/>
        <v>3</v>
      </c>
      <c r="AO107" s="6"/>
      <c r="AP107" s="11" t="str">
        <f t="shared" si="29"/>
        <v>OK</v>
      </c>
      <c r="AQ107" s="6"/>
      <c r="AR107" s="6"/>
    </row>
    <row r="108" spans="1:44" ht="14.4" customHeight="1" x14ac:dyDescent="0.3">
      <c r="A108" s="53">
        <v>30</v>
      </c>
      <c r="B108" s="54">
        <v>4</v>
      </c>
      <c r="C108" s="56" t="str">
        <f>IF(ISBLANK(A108),"",VLOOKUP(A108,'chlapci presence'!$A$2:$J$99,3)&amp;" "&amp;VLOOKUP(A108,'chlapci presence'!$A$2:$J$99,4))</f>
        <v>Komárek Ondřej</v>
      </c>
      <c r="D108" s="57"/>
      <c r="E108" s="21">
        <f>P102</f>
        <v>0</v>
      </c>
      <c r="F108" s="4" t="s">
        <v>13</v>
      </c>
      <c r="G108" s="4">
        <f>N102</f>
        <v>3</v>
      </c>
      <c r="H108" s="3">
        <f>P104</f>
        <v>0</v>
      </c>
      <c r="I108" s="4" t="s">
        <v>13</v>
      </c>
      <c r="J108" s="5">
        <f>N104</f>
        <v>3</v>
      </c>
      <c r="K108" s="4">
        <f>P106</f>
        <v>1</v>
      </c>
      <c r="L108" s="4" t="s">
        <v>13</v>
      </c>
      <c r="M108" s="4">
        <f>N106</f>
        <v>3</v>
      </c>
      <c r="N108" s="58" t="s">
        <v>21</v>
      </c>
      <c r="O108" s="59"/>
      <c r="P108" s="60"/>
      <c r="Q108" s="64">
        <f>IF(E108="",0,IF(E108=3,2,1))+IF(H108="",0,IF(H108=3,2,1))+IF(K108="",0,IF(K108=3,2,1))</f>
        <v>3</v>
      </c>
      <c r="R108" s="65"/>
      <c r="S108" s="65"/>
      <c r="T108" s="68">
        <f>IF(E108="",0,E108)+IF(H108="",0,H108)+IF(K108="",0,K108)</f>
        <v>1</v>
      </c>
      <c r="U108" s="70" t="s">
        <v>13</v>
      </c>
      <c r="V108" s="72">
        <f>IF(G108="",0,G108)+IF(J108="",0,J108)+IF(M108="",0,M108)</f>
        <v>9</v>
      </c>
      <c r="W108" s="74" t="s">
        <v>66</v>
      </c>
      <c r="X108" s="74"/>
      <c r="Y108" s="75"/>
      <c r="AB108" s="40"/>
    </row>
    <row r="109" spans="1:44" ht="15" customHeight="1" thickBot="1" x14ac:dyDescent="0.35">
      <c r="A109" s="53"/>
      <c r="B109" s="55"/>
      <c r="C109" s="78" t="str">
        <f>IF(ISBLANK(A108),"",VLOOKUP(A108,'chlapci presence'!$A$2:$J$99,7))</f>
        <v>Jiskra Nový Bydžov</v>
      </c>
      <c r="D109" s="79"/>
      <c r="E109" s="80"/>
      <c r="F109" s="81"/>
      <c r="G109" s="81"/>
      <c r="H109" s="82"/>
      <c r="I109" s="81"/>
      <c r="J109" s="83"/>
      <c r="K109" s="81" t="str">
        <f>"("&amp;AH104&amp;","&amp;AI104&amp;","&amp;AJ104&amp;","&amp;AK104&amp;","&amp;AL104&amp;")"</f>
        <v>(-3,-7,6,-7,)</v>
      </c>
      <c r="L109" s="81"/>
      <c r="M109" s="81"/>
      <c r="N109" s="61"/>
      <c r="O109" s="62"/>
      <c r="P109" s="63"/>
      <c r="Q109" s="66"/>
      <c r="R109" s="67"/>
      <c r="S109" s="67"/>
      <c r="T109" s="69"/>
      <c r="U109" s="71"/>
      <c r="V109" s="73"/>
      <c r="W109" s="76"/>
      <c r="X109" s="76"/>
      <c r="Y109" s="77"/>
      <c r="Z109"/>
      <c r="AA109"/>
      <c r="AB109"/>
    </row>
    <row r="110" spans="1:44" x14ac:dyDescent="0.3"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X110" s="40"/>
      <c r="AB110" s="40"/>
    </row>
    <row r="111" spans="1:44" ht="15" thickBot="1" x14ac:dyDescent="0.35"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X111" s="40"/>
      <c r="AB111" s="40"/>
    </row>
    <row r="112" spans="1:44" ht="15" thickBot="1" x14ac:dyDescent="0.35">
      <c r="B112" s="116" t="s">
        <v>9</v>
      </c>
      <c r="C112" s="117"/>
      <c r="D112" s="30">
        <v>11</v>
      </c>
      <c r="E112" s="116">
        <v>1</v>
      </c>
      <c r="F112" s="117"/>
      <c r="G112" s="117"/>
      <c r="H112" s="118">
        <v>2</v>
      </c>
      <c r="I112" s="117"/>
      <c r="J112" s="119"/>
      <c r="K112" s="117">
        <v>3</v>
      </c>
      <c r="L112" s="117"/>
      <c r="M112" s="117"/>
      <c r="N112" s="118">
        <v>4</v>
      </c>
      <c r="O112" s="117"/>
      <c r="P112" s="117"/>
      <c r="Q112" s="116" t="s">
        <v>10</v>
      </c>
      <c r="R112" s="117"/>
      <c r="S112" s="117"/>
      <c r="T112" s="118" t="s">
        <v>11</v>
      </c>
      <c r="U112" s="117"/>
      <c r="V112" s="119"/>
      <c r="W112" s="118" t="s">
        <v>12</v>
      </c>
      <c r="X112" s="117"/>
      <c r="Y112" s="120"/>
      <c r="Z112"/>
      <c r="AA112"/>
      <c r="AB112"/>
      <c r="AE112" s="6"/>
      <c r="AF112" s="7"/>
      <c r="AG112" s="7"/>
      <c r="AH112" s="7" t="s">
        <v>14</v>
      </c>
      <c r="AI112" s="7" t="s">
        <v>15</v>
      </c>
      <c r="AJ112" s="8" t="s">
        <v>16</v>
      </c>
      <c r="AK112" s="7" t="s">
        <v>17</v>
      </c>
      <c r="AL112" s="7" t="s">
        <v>18</v>
      </c>
      <c r="AM112" s="121" t="s">
        <v>19</v>
      </c>
      <c r="AN112" s="121"/>
      <c r="AO112" s="6"/>
      <c r="AP112" s="6" t="s">
        <v>20</v>
      </c>
      <c r="AQ112" s="6"/>
      <c r="AR112" s="6"/>
    </row>
    <row r="113" spans="1:44" ht="14.4" customHeight="1" x14ac:dyDescent="0.3">
      <c r="A113" s="99">
        <v>11</v>
      </c>
      <c r="B113" s="100">
        <v>1</v>
      </c>
      <c r="C113" s="101" t="str">
        <f>IF(ISBLANK(A113),"",VLOOKUP(A113,'chlapci presence'!$A$2:$J$99,3)&amp;" "&amp;VLOOKUP(A113,'chlapci presence'!$A$2:$J$99,4))</f>
        <v>Hűbner Lukáš</v>
      </c>
      <c r="D113" s="102"/>
      <c r="E113" s="103" t="s">
        <v>21</v>
      </c>
      <c r="F113" s="104"/>
      <c r="G113" s="105"/>
      <c r="H113" s="3">
        <f>AM116</f>
        <v>3</v>
      </c>
      <c r="I113" s="4" t="s">
        <v>13</v>
      </c>
      <c r="J113" s="5">
        <f>AN116</f>
        <v>0</v>
      </c>
      <c r="K113" s="4">
        <f>AN118</f>
        <v>3</v>
      </c>
      <c r="L113" s="4" t="s">
        <v>13</v>
      </c>
      <c r="M113" s="4">
        <f>AM118</f>
        <v>1</v>
      </c>
      <c r="N113" s="3">
        <f>AM113</f>
        <v>3</v>
      </c>
      <c r="O113" s="4" t="s">
        <v>13</v>
      </c>
      <c r="P113" s="4">
        <f>AN113</f>
        <v>0</v>
      </c>
      <c r="Q113" s="85">
        <f>IF(H113="",0,IF(H113=3,2,1))+IF(K113="",0,IF(K113=3,2,1))+IF(N113="",0,IF(N113=3,2,1))</f>
        <v>6</v>
      </c>
      <c r="R113" s="107"/>
      <c r="S113" s="107"/>
      <c r="T113" s="93">
        <f>IF(H113="",0,H113)+IF(K113="",0,K113)+IF(N113="",0,N113)</f>
        <v>9</v>
      </c>
      <c r="U113" s="70" t="s">
        <v>13</v>
      </c>
      <c r="V113" s="108">
        <f>IF(J113="",0,J113)+IF(M113="",0,M113)+IF(P113="",0,P113)</f>
        <v>1</v>
      </c>
      <c r="W113" s="109" t="s">
        <v>65</v>
      </c>
      <c r="X113" s="109"/>
      <c r="Y113" s="110"/>
      <c r="AB113" s="40"/>
      <c r="AD113" s="6">
        <v>1</v>
      </c>
      <c r="AE113" s="6" t="str">
        <f>C113</f>
        <v>Hűbner Lukáš</v>
      </c>
      <c r="AF113" s="9">
        <v>4</v>
      </c>
      <c r="AG113" s="6" t="str">
        <f>C119</f>
        <v>Holeček Karel</v>
      </c>
      <c r="AH113" s="7" t="s">
        <v>52</v>
      </c>
      <c r="AI113" s="7" t="s">
        <v>52</v>
      </c>
      <c r="AJ113" s="7" t="s">
        <v>52</v>
      </c>
      <c r="AK113" s="7"/>
      <c r="AL113" s="7"/>
      <c r="AM113" s="10">
        <f t="shared" ref="AM113:AM118" si="30">IF(ISBLANK(AH113),"",IF(CODE(AH113)=45,0,1)+IF(ISBLANK(AI113),0,IF(CODE(AI113)=45,0,1))+IF(ISBLANK(AJ113),0,IF(CODE(AJ113)=45,0,1))+IF(ISBLANK(AK113),0,IF(CODE(AK113)=45,0,1))+IF(ISBLANK(AL113),0,IF(CODE(AL113)=45,0,1)))</f>
        <v>3</v>
      </c>
      <c r="AN113" s="10">
        <f t="shared" ref="AN113:AN118" si="31">IF(ISBLANK(AH113),"",IF(CODE(AH113)=45,1,0)+IF(ISBLANK(AI113),0,IF(CODE(AI113)=45,1,0))+IF(ISBLANK(AJ113),0,IF(CODE(AJ113)=45,1,0))+IF(ISBLANK(AK113),0,IF(CODE(AK113)=45,1,0))+IF(ISBLANK(AL113),0,IF(CODE(AL113)=45,1,0)))</f>
        <v>0</v>
      </c>
      <c r="AO113" s="6"/>
      <c r="AP113" s="11" t="str">
        <f t="shared" ref="AP113:AP118" si="32">IF(ISBLANK(AH113),"",IF(OR(AM113=3,AN113=3),IF(AND(ISBLANK(AK113),ISBLANK(AL113),OR(AM113=3,AN113=3)),"OK",IF(ABS(IF(CODE(AH113)=45,-1,1)+IF(CODE(AI113)=45,-1,1)+IF(CODE(AJ113)=45,-1,1))=1,IF(AND(ISBLANK(AL113),OR(AM113=3,AN113=3)),"OK",IF(IF(CODE(AH113)=45,-1,1)+IF(CODE(AI113)=45,-1,1)+IF(CODE(AJ113)=45,-1,1)+IF(CODE(AK113)=45,-1,1)=0,"OK","CHYBA")),"CHYBA")),IF(AND(AM113&lt;3,AN113&lt;3),"NEKOMPLETNÍ","CHYBA")))</f>
        <v>OK</v>
      </c>
      <c r="AQ113" s="6"/>
      <c r="AR113" s="6"/>
    </row>
    <row r="114" spans="1:44" ht="14.4" customHeight="1" x14ac:dyDescent="0.3">
      <c r="A114" s="99"/>
      <c r="B114" s="54"/>
      <c r="C114" s="93" t="str">
        <f>IF(ISBLANK(A113),"",VLOOKUP(A113,'chlapci presence'!$A$2:$J$99,7))</f>
        <v>Spartak Slatiňany</v>
      </c>
      <c r="D114" s="94"/>
      <c r="E114" s="106"/>
      <c r="F114" s="88"/>
      <c r="G114" s="89"/>
      <c r="H114" s="111" t="str">
        <f>"("&amp;AH116&amp;","&amp;AI116&amp;","&amp;AJ116&amp;","&amp;AK116&amp;","&amp;AL116&amp;")"</f>
        <v>(1,3,1,,)</v>
      </c>
      <c r="I114" s="112"/>
      <c r="J114" s="113"/>
      <c r="K114" s="112"/>
      <c r="L114" s="112"/>
      <c r="M114" s="112"/>
      <c r="N114" s="114" t="str">
        <f>"("&amp;AH113&amp;","&amp;AI113&amp;","&amp;AJ113&amp;","&amp;AK113&amp;","&amp;AL113&amp;")"</f>
        <v>(2,2,2,,)</v>
      </c>
      <c r="O114" s="115"/>
      <c r="P114" s="115"/>
      <c r="Q114" s="64"/>
      <c r="R114" s="65"/>
      <c r="S114" s="65"/>
      <c r="T114" s="68"/>
      <c r="U114" s="90"/>
      <c r="V114" s="72"/>
      <c r="W114" s="91"/>
      <c r="X114" s="91"/>
      <c r="Y114" s="92"/>
      <c r="AB114" s="40"/>
      <c r="AD114" s="6">
        <v>2</v>
      </c>
      <c r="AE114" s="6" t="str">
        <f>C115</f>
        <v>Hadinec David</v>
      </c>
      <c r="AF114" s="6">
        <v>3</v>
      </c>
      <c r="AG114" s="6" t="str">
        <f>C117</f>
        <v>Cerman Jakub</v>
      </c>
      <c r="AH114" s="7" t="s">
        <v>76</v>
      </c>
      <c r="AI114" s="7" t="s">
        <v>76</v>
      </c>
      <c r="AJ114" s="7" t="s">
        <v>71</v>
      </c>
      <c r="AK114" s="7"/>
      <c r="AL114" s="7"/>
      <c r="AM114" s="10">
        <f t="shared" si="30"/>
        <v>0</v>
      </c>
      <c r="AN114" s="10">
        <f t="shared" si="31"/>
        <v>3</v>
      </c>
      <c r="AO114" s="6"/>
      <c r="AP114" s="11" t="str">
        <f t="shared" si="32"/>
        <v>OK</v>
      </c>
      <c r="AQ114" s="6"/>
      <c r="AR114" s="6"/>
    </row>
    <row r="115" spans="1:44" ht="14.4" customHeight="1" x14ac:dyDescent="0.3">
      <c r="A115" s="53">
        <v>33</v>
      </c>
      <c r="B115" s="84">
        <v>2</v>
      </c>
      <c r="C115" s="56" t="str">
        <f>IF(ISBLANK(A115),"",VLOOKUP(A115,'chlapci presence'!$A$2:$J$99,3)&amp;" "&amp;VLOOKUP(A115,'chlapci presence'!$A$2:$J$99,4))</f>
        <v>Hadinec David</v>
      </c>
      <c r="D115" s="57"/>
      <c r="E115" s="12">
        <f>J113</f>
        <v>0</v>
      </c>
      <c r="F115" s="13" t="s">
        <v>13</v>
      </c>
      <c r="G115" s="13">
        <f>H113</f>
        <v>3</v>
      </c>
      <c r="H115" s="58" t="s">
        <v>21</v>
      </c>
      <c r="I115" s="59"/>
      <c r="J115" s="86"/>
      <c r="K115" s="13">
        <f>AM114</f>
        <v>0</v>
      </c>
      <c r="L115" s="13" t="s">
        <v>13</v>
      </c>
      <c r="M115" s="13">
        <f>AN114</f>
        <v>3</v>
      </c>
      <c r="N115" s="14">
        <f>AM117</f>
        <v>0</v>
      </c>
      <c r="O115" s="13" t="s">
        <v>13</v>
      </c>
      <c r="P115" s="13">
        <f>AN117</f>
        <v>3</v>
      </c>
      <c r="Q115" s="64">
        <f>IF(E115="",0,IF(E115=3,2,1))+IF(K115="",0,IF(K115=3,2,1))+IF(N115="",0,IF(N115=3,2,1))</f>
        <v>3</v>
      </c>
      <c r="R115" s="65"/>
      <c r="S115" s="65"/>
      <c r="T115" s="68">
        <f>IF(E115="",0,E115)+IF(K115="",0,K115)+IF(N115="",0,N115)</f>
        <v>0</v>
      </c>
      <c r="U115" s="70" t="s">
        <v>13</v>
      </c>
      <c r="V115" s="72">
        <f>IF(G115="",0,G115)+IF(M115="",0,M115)+IF(P115="",0,P115)</f>
        <v>9</v>
      </c>
      <c r="W115" s="91" t="s">
        <v>66</v>
      </c>
      <c r="X115" s="91"/>
      <c r="Y115" s="92"/>
      <c r="AB115" s="40"/>
      <c r="AD115" s="6">
        <v>4</v>
      </c>
      <c r="AE115" s="6" t="str">
        <f>C119</f>
        <v>Holeček Karel</v>
      </c>
      <c r="AF115" s="6">
        <v>3</v>
      </c>
      <c r="AG115" s="6" t="str">
        <f>C117</f>
        <v>Cerman Jakub</v>
      </c>
      <c r="AH115" s="7" t="s">
        <v>60</v>
      </c>
      <c r="AI115" s="7" t="s">
        <v>71</v>
      </c>
      <c r="AJ115" s="7" t="s">
        <v>76</v>
      </c>
      <c r="AK115" s="7"/>
      <c r="AL115" s="7"/>
      <c r="AM115" s="10">
        <f t="shared" si="30"/>
        <v>0</v>
      </c>
      <c r="AN115" s="10">
        <f t="shared" si="31"/>
        <v>3</v>
      </c>
      <c r="AO115" s="6"/>
      <c r="AP115" s="11" t="str">
        <f t="shared" si="32"/>
        <v>OK</v>
      </c>
      <c r="AQ115" s="6"/>
      <c r="AR115" s="6"/>
    </row>
    <row r="116" spans="1:44" ht="14.4" customHeight="1" x14ac:dyDescent="0.3">
      <c r="A116" s="53"/>
      <c r="B116" s="85"/>
      <c r="C116" s="93" t="str">
        <f>IF(ISBLANK(A115),"",VLOOKUP(A115,'chlapci presence'!$A$2:$J$99,7))</f>
        <v>Sokol Jaroměř-Josefov 2</v>
      </c>
      <c r="D116" s="94"/>
      <c r="E116" s="95"/>
      <c r="F116" s="96"/>
      <c r="G116" s="96"/>
      <c r="H116" s="87"/>
      <c r="I116" s="88"/>
      <c r="J116" s="89"/>
      <c r="K116" s="96" t="str">
        <f>"("&amp;AH114&amp;","&amp;AI114&amp;","&amp;AJ114&amp;","&amp;AK114&amp;","&amp;AL114&amp;")"</f>
        <v>(-4,-4,-1,,)</v>
      </c>
      <c r="L116" s="96"/>
      <c r="M116" s="96"/>
      <c r="N116" s="97" t="str">
        <f>"("&amp;AH117&amp;","&amp;AI117&amp;","&amp;AJ117&amp;","&amp;AK117&amp;","&amp;AL117&amp;")"</f>
        <v>(-6,-9,-9,,)</v>
      </c>
      <c r="O116" s="96"/>
      <c r="P116" s="96"/>
      <c r="Q116" s="64"/>
      <c r="R116" s="65"/>
      <c r="S116" s="65"/>
      <c r="T116" s="68"/>
      <c r="U116" s="90"/>
      <c r="V116" s="72"/>
      <c r="W116" s="91"/>
      <c r="X116" s="91"/>
      <c r="Y116" s="92"/>
      <c r="AB116" s="40"/>
      <c r="AD116" s="6">
        <v>1</v>
      </c>
      <c r="AE116" s="6" t="str">
        <f>C113</f>
        <v>Hűbner Lukáš</v>
      </c>
      <c r="AF116" s="6">
        <v>2</v>
      </c>
      <c r="AG116" s="6" t="str">
        <f>C115</f>
        <v>Hadinec David</v>
      </c>
      <c r="AH116" s="7" t="s">
        <v>106</v>
      </c>
      <c r="AI116" s="7" t="s">
        <v>62</v>
      </c>
      <c r="AJ116" s="7" t="s">
        <v>106</v>
      </c>
      <c r="AK116" s="7"/>
      <c r="AL116" s="7"/>
      <c r="AM116" s="10">
        <f t="shared" si="30"/>
        <v>3</v>
      </c>
      <c r="AN116" s="10">
        <f t="shared" si="31"/>
        <v>0</v>
      </c>
      <c r="AO116" s="6"/>
      <c r="AP116" s="11" t="str">
        <f t="shared" si="32"/>
        <v>OK</v>
      </c>
      <c r="AQ116" s="6"/>
      <c r="AR116" s="6"/>
    </row>
    <row r="117" spans="1:44" ht="14.4" customHeight="1" x14ac:dyDescent="0.3">
      <c r="A117" s="53">
        <v>21</v>
      </c>
      <c r="B117" s="84">
        <v>3</v>
      </c>
      <c r="C117" s="56" t="str">
        <f>IF(ISBLANK(A117),"",VLOOKUP(A117,'chlapci presence'!$A$2:$J$99,3)&amp;" "&amp;VLOOKUP(A117,'chlapci presence'!$A$2:$J$99,4))</f>
        <v>Cerman Jakub</v>
      </c>
      <c r="D117" s="57"/>
      <c r="E117" s="12">
        <f>M113</f>
        <v>1</v>
      </c>
      <c r="F117" s="13" t="s">
        <v>13</v>
      </c>
      <c r="G117" s="13">
        <f>K113</f>
        <v>3</v>
      </c>
      <c r="H117" s="14">
        <f>M115</f>
        <v>3</v>
      </c>
      <c r="I117" s="13" t="s">
        <v>13</v>
      </c>
      <c r="J117" s="18">
        <f>K115</f>
        <v>0</v>
      </c>
      <c r="K117" s="58" t="s">
        <v>21</v>
      </c>
      <c r="L117" s="59"/>
      <c r="M117" s="86"/>
      <c r="N117" s="14">
        <f>AN115</f>
        <v>3</v>
      </c>
      <c r="O117" s="13" t="s">
        <v>13</v>
      </c>
      <c r="P117" s="13">
        <f>AM115</f>
        <v>0</v>
      </c>
      <c r="Q117" s="64">
        <f>IF(E117="",0,IF(E117=3,2,1))+IF(H117="",0,IF(H117=3,2,1))+IF(N117="",0,IF(N117=3,2,1))</f>
        <v>5</v>
      </c>
      <c r="R117" s="65"/>
      <c r="S117" s="65"/>
      <c r="T117" s="68">
        <f>IF(E117="",0,E117)+IF(H117="",0,H117)+IF(N117="",0,N117)</f>
        <v>7</v>
      </c>
      <c r="U117" s="70" t="s">
        <v>13</v>
      </c>
      <c r="V117" s="72">
        <f>IF(G117="",0,G117)+IF(J117="",0,J117)+IF(P117="",0,P117)</f>
        <v>3</v>
      </c>
      <c r="W117" s="91" t="s">
        <v>67</v>
      </c>
      <c r="X117" s="91"/>
      <c r="Y117" s="92"/>
      <c r="AB117" s="40"/>
      <c r="AD117" s="6">
        <v>2</v>
      </c>
      <c r="AE117" s="6" t="str">
        <f>C115</f>
        <v>Hadinec David</v>
      </c>
      <c r="AF117" s="6">
        <v>4</v>
      </c>
      <c r="AG117" s="6" t="str">
        <f>C119</f>
        <v>Holeček Karel</v>
      </c>
      <c r="AH117" s="7" t="s">
        <v>54</v>
      </c>
      <c r="AI117" s="7" t="s">
        <v>55</v>
      </c>
      <c r="AJ117" s="7" t="s">
        <v>55</v>
      </c>
      <c r="AK117" s="7"/>
      <c r="AL117" s="7"/>
      <c r="AM117" s="10">
        <f t="shared" si="30"/>
        <v>0</v>
      </c>
      <c r="AN117" s="10">
        <f t="shared" si="31"/>
        <v>3</v>
      </c>
      <c r="AO117" s="6"/>
      <c r="AP117" s="11" t="str">
        <f t="shared" si="32"/>
        <v>OK</v>
      </c>
      <c r="AQ117" s="6"/>
      <c r="AR117" s="6"/>
    </row>
    <row r="118" spans="1:44" ht="14.4" customHeight="1" x14ac:dyDescent="0.3">
      <c r="A118" s="53"/>
      <c r="B118" s="85"/>
      <c r="C118" s="93" t="str">
        <f>IF(ISBLANK(A117),"",VLOOKUP(A117,'chlapci presence'!$A$2:$J$99,7))</f>
        <v>TJ Tatran Hostinné</v>
      </c>
      <c r="D118" s="94"/>
      <c r="E118" s="95" t="str">
        <f>"("&amp;AH118&amp;","&amp;AI118&amp;","&amp;AJ118&amp;","&amp;AK118&amp;","&amp;AL118&amp;")"</f>
        <v>(-9,-9,7,-11,)</v>
      </c>
      <c r="F118" s="96"/>
      <c r="G118" s="96"/>
      <c r="H118" s="97"/>
      <c r="I118" s="96"/>
      <c r="J118" s="98"/>
      <c r="K118" s="87"/>
      <c r="L118" s="88"/>
      <c r="M118" s="89"/>
      <c r="N118" s="97"/>
      <c r="O118" s="96"/>
      <c r="P118" s="96"/>
      <c r="Q118" s="64"/>
      <c r="R118" s="65"/>
      <c r="S118" s="65"/>
      <c r="T118" s="68"/>
      <c r="U118" s="90"/>
      <c r="V118" s="72"/>
      <c r="W118" s="91"/>
      <c r="X118" s="91"/>
      <c r="Y118" s="92"/>
      <c r="AB118" s="40"/>
      <c r="AD118" s="6">
        <v>3</v>
      </c>
      <c r="AE118" s="6" t="str">
        <f>C117</f>
        <v>Cerman Jakub</v>
      </c>
      <c r="AF118" s="6">
        <v>1</v>
      </c>
      <c r="AG118" s="6" t="str">
        <f>C113</f>
        <v>Hűbner Lukáš</v>
      </c>
      <c r="AH118" s="7" t="s">
        <v>55</v>
      </c>
      <c r="AI118" s="7" t="s">
        <v>55</v>
      </c>
      <c r="AJ118" s="7" t="s">
        <v>69</v>
      </c>
      <c r="AK118" s="7" t="s">
        <v>77</v>
      </c>
      <c r="AL118" s="7"/>
      <c r="AM118" s="10">
        <f t="shared" si="30"/>
        <v>1</v>
      </c>
      <c r="AN118" s="10">
        <f t="shared" si="31"/>
        <v>3</v>
      </c>
      <c r="AO118" s="6"/>
      <c r="AP118" s="11" t="str">
        <f t="shared" si="32"/>
        <v>OK</v>
      </c>
      <c r="AQ118" s="6"/>
      <c r="AR118" s="6"/>
    </row>
    <row r="119" spans="1:44" ht="14.4" customHeight="1" x14ac:dyDescent="0.3">
      <c r="A119" s="53">
        <v>43</v>
      </c>
      <c r="B119" s="54">
        <v>4</v>
      </c>
      <c r="C119" s="56" t="str">
        <f>IF(ISBLANK(A119),"",VLOOKUP(A119,'chlapci presence'!$A$2:$J$99,3)&amp;" "&amp;VLOOKUP(A119,'chlapci presence'!$A$2:$J$99,4))</f>
        <v>Holeček Karel</v>
      </c>
      <c r="D119" s="57"/>
      <c r="E119" s="21">
        <f>P113</f>
        <v>0</v>
      </c>
      <c r="F119" s="4" t="s">
        <v>13</v>
      </c>
      <c r="G119" s="4">
        <f>N113</f>
        <v>3</v>
      </c>
      <c r="H119" s="3">
        <f>P115</f>
        <v>3</v>
      </c>
      <c r="I119" s="4" t="s">
        <v>13</v>
      </c>
      <c r="J119" s="5">
        <f>N115</f>
        <v>0</v>
      </c>
      <c r="K119" s="4">
        <f>P117</f>
        <v>0</v>
      </c>
      <c r="L119" s="4" t="s">
        <v>13</v>
      </c>
      <c r="M119" s="4">
        <f>N117</f>
        <v>3</v>
      </c>
      <c r="N119" s="58" t="s">
        <v>21</v>
      </c>
      <c r="O119" s="59"/>
      <c r="P119" s="60"/>
      <c r="Q119" s="64">
        <f>IF(E119="",0,IF(E119=3,2,1))+IF(H119="",0,IF(H119=3,2,1))+IF(K119="",0,IF(K119=3,2,1))</f>
        <v>4</v>
      </c>
      <c r="R119" s="65"/>
      <c r="S119" s="65"/>
      <c r="T119" s="68">
        <f>IF(E119="",0,E119)+IF(H119="",0,H119)+IF(K119="",0,K119)</f>
        <v>3</v>
      </c>
      <c r="U119" s="70" t="s">
        <v>13</v>
      </c>
      <c r="V119" s="72">
        <f>IF(G119="",0,G119)+IF(J119="",0,J119)+IF(M119="",0,M119)</f>
        <v>6</v>
      </c>
      <c r="W119" s="74" t="s">
        <v>68</v>
      </c>
      <c r="X119" s="74"/>
      <c r="Y119" s="75"/>
      <c r="AB119" s="40"/>
    </row>
    <row r="120" spans="1:44" ht="15" customHeight="1" thickBot="1" x14ac:dyDescent="0.35">
      <c r="A120" s="53"/>
      <c r="B120" s="55"/>
      <c r="C120" s="78" t="str">
        <f>IF(ISBLANK(A119),"",VLOOKUP(A119,'chlapci presence'!$A$2:$J$99,7))</f>
        <v>Jiskra Jaroměř</v>
      </c>
      <c r="D120" s="79"/>
      <c r="E120" s="80"/>
      <c r="F120" s="81"/>
      <c r="G120" s="81"/>
      <c r="H120" s="82"/>
      <c r="I120" s="81"/>
      <c r="J120" s="83"/>
      <c r="K120" s="81" t="str">
        <f>"("&amp;AH115&amp;","&amp;AI115&amp;","&amp;AJ115&amp;","&amp;AK115&amp;","&amp;AL115&amp;")"</f>
        <v>(-10,-1,-4,,)</v>
      </c>
      <c r="L120" s="81"/>
      <c r="M120" s="81"/>
      <c r="N120" s="61"/>
      <c r="O120" s="62"/>
      <c r="P120" s="63"/>
      <c r="Q120" s="66"/>
      <c r="R120" s="67"/>
      <c r="S120" s="67"/>
      <c r="T120" s="69"/>
      <c r="U120" s="71"/>
      <c r="V120" s="73"/>
      <c r="W120" s="76"/>
      <c r="X120" s="76"/>
      <c r="Y120" s="77"/>
      <c r="Z120"/>
      <c r="AA120"/>
      <c r="AB120"/>
    </row>
    <row r="122" spans="1:44" ht="15" thickBot="1" x14ac:dyDescent="0.35"/>
    <row r="123" spans="1:44" ht="15" thickBot="1" x14ac:dyDescent="0.35">
      <c r="B123" s="116" t="s">
        <v>9</v>
      </c>
      <c r="C123" s="117"/>
      <c r="D123" s="30">
        <v>12</v>
      </c>
      <c r="E123" s="116">
        <v>1</v>
      </c>
      <c r="F123" s="117"/>
      <c r="G123" s="119"/>
      <c r="H123" s="118">
        <v>2</v>
      </c>
      <c r="I123" s="117"/>
      <c r="J123" s="119"/>
      <c r="K123" s="118">
        <v>3</v>
      </c>
      <c r="L123" s="117"/>
      <c r="M123" s="119"/>
      <c r="N123" s="118">
        <v>4</v>
      </c>
      <c r="O123" s="117"/>
      <c r="P123" s="119"/>
      <c r="Q123" s="118">
        <v>5</v>
      </c>
      <c r="R123" s="117"/>
      <c r="S123" s="120"/>
      <c r="T123" s="116" t="s">
        <v>10</v>
      </c>
      <c r="U123" s="117"/>
      <c r="V123" s="119"/>
      <c r="W123" s="118" t="s">
        <v>11</v>
      </c>
      <c r="X123" s="117"/>
      <c r="Y123" s="119"/>
      <c r="Z123" s="118" t="s">
        <v>12</v>
      </c>
      <c r="AA123" s="117"/>
      <c r="AB123" s="120"/>
      <c r="AD123" s="6"/>
      <c r="AE123" s="6"/>
      <c r="AF123" s="7"/>
      <c r="AG123" s="7"/>
      <c r="AH123" s="7" t="s">
        <v>14</v>
      </c>
      <c r="AI123" s="7" t="s">
        <v>15</v>
      </c>
      <c r="AJ123" s="8" t="s">
        <v>16</v>
      </c>
      <c r="AK123" s="7" t="s">
        <v>17</v>
      </c>
      <c r="AL123" s="7" t="s">
        <v>18</v>
      </c>
      <c r="AM123" s="121" t="s">
        <v>19</v>
      </c>
      <c r="AN123" s="121"/>
      <c r="AO123" s="6"/>
      <c r="AP123" s="6" t="s">
        <v>20</v>
      </c>
    </row>
    <row r="124" spans="1:44" ht="14.4" customHeight="1" x14ac:dyDescent="0.3">
      <c r="A124" s="99">
        <v>12</v>
      </c>
      <c r="B124" s="100">
        <v>1</v>
      </c>
      <c r="C124" s="101" t="str">
        <f>IF(ISBLANK(A124),"",VLOOKUP(A124,'chlapci presence'!$A$2:$J$99,3)&amp;" "&amp;VLOOKUP(A124,'chlapci presence'!$A$2:$J$99,4))</f>
        <v>Horák Antonín</v>
      </c>
      <c r="D124" s="102"/>
      <c r="E124" s="103" t="s">
        <v>21</v>
      </c>
      <c r="F124" s="104"/>
      <c r="G124" s="105"/>
      <c r="H124" s="25">
        <f>AM126</f>
        <v>3</v>
      </c>
      <c r="I124" s="26" t="s">
        <v>13</v>
      </c>
      <c r="J124" s="27">
        <f>AN126</f>
        <v>0</v>
      </c>
      <c r="K124" s="26">
        <f>AN133</f>
        <v>1</v>
      </c>
      <c r="L124" s="26" t="s">
        <v>13</v>
      </c>
      <c r="M124" s="26">
        <f>AM133</f>
        <v>3</v>
      </c>
      <c r="N124" s="25">
        <f>AM128</f>
        <v>3</v>
      </c>
      <c r="O124" s="26" t="s">
        <v>13</v>
      </c>
      <c r="P124" s="26">
        <f>AN128</f>
        <v>0</v>
      </c>
      <c r="Q124" s="25">
        <f>AN131</f>
        <v>3</v>
      </c>
      <c r="R124" s="26" t="s">
        <v>13</v>
      </c>
      <c r="S124" s="28">
        <f>AM131</f>
        <v>1</v>
      </c>
      <c r="T124" s="122">
        <f>IF(H124="",0,IF(H124=3,2,1))+IF(K124="",0,IF(K124=3,2,1))+IF(N124="",0,IF(N124=3,2,1))+IF(Q124="",0,IF(Q124=3,2,1))</f>
        <v>7</v>
      </c>
      <c r="U124" s="123"/>
      <c r="V124" s="124"/>
      <c r="W124" s="127">
        <f>IF(H124="",0,H124)+IF(K124="",0,K124)+IF(N124="",0,N124)+IF(Q124="",0,Q124)</f>
        <v>10</v>
      </c>
      <c r="X124" s="123" t="s">
        <v>13</v>
      </c>
      <c r="Y124" s="128">
        <f>IF(J124="",0,J124)+IF(M124="",0,M124)+IF(P124="",0,P124)+IF(S124="",0,S124)</f>
        <v>4</v>
      </c>
      <c r="Z124" s="129" t="s">
        <v>67</v>
      </c>
      <c r="AA124" s="130"/>
      <c r="AB124" s="131"/>
      <c r="AD124" s="6">
        <v>2</v>
      </c>
      <c r="AE124" s="6" t="str">
        <f>C126</f>
        <v>Malý Lukáš</v>
      </c>
      <c r="AF124" s="9">
        <v>5</v>
      </c>
      <c r="AG124" s="6" t="str">
        <f>C132</f>
        <v>Zanespal Lukáš</v>
      </c>
      <c r="AH124" s="7" t="s">
        <v>54</v>
      </c>
      <c r="AI124" s="7" t="s">
        <v>55</v>
      </c>
      <c r="AJ124" s="7" t="s">
        <v>69</v>
      </c>
      <c r="AK124" s="7" t="s">
        <v>53</v>
      </c>
      <c r="AL124" s="7" t="s">
        <v>70</v>
      </c>
      <c r="AM124" s="10">
        <f>IF(ISBLANK(AH124),"",IF(CODE(AH124)=45,0,1)+IF(ISBLANK(AI124),0,IF(CODE(AI124)=45,0,1))+IF(ISBLANK(AJ124),0,IF(CODE(AJ124)=45,0,1))+IF(ISBLANK(AK124),0,IF(CODE(AK124)=45,0,1))+IF(ISBLANK(AL124),0,IF(CODE(AL124)=45,0,1)))</f>
        <v>3</v>
      </c>
      <c r="AN124" s="10">
        <f>IF(ISBLANK(AH124),"",IF(CODE(AH124)=45,1,0)+IF(ISBLANK(AI124),0,IF(CODE(AI124)=45,1,0))+IF(ISBLANK(AJ124),0,IF(CODE(AJ124)=45,1,0))+IF(ISBLANK(AK124),0,IF(CODE(AK124)=45,1,0))+IF(ISBLANK(AL124),0,IF(CODE(AL124)=45,1,0)))</f>
        <v>2</v>
      </c>
      <c r="AO124" s="6"/>
      <c r="AP124" s="11" t="str">
        <f>IF(ISBLANK(AH124),"",IF(OR(AM124=3,AN124=3),IF(AND(ISBLANK(AK124),ISBLANK(AL124),OR(AM124=3,AN124=3)),"OK",IF(ABS(IF(CODE(AH124)=45,-1,1)+IF(CODE(AI124)=45,-1,1)+IF(CODE(AJ124)=45,-1,1))=1,IF(AND(ISBLANK(AL124),OR(AM124=3,AN124=3)),"OK",IF(IF(CODE(AH124)=45,-1,1)+IF(CODE(AI124)=45,-1,1)+IF(CODE(AJ124)=45,-1,1)+IF(CODE(AK124)=45,-1,1)=0,"OK","CHYBA")),"CHYBA")),IF(AND(AM124&lt;3,AN124&lt;3),"NEKOMPLETNÍ","CHYBA")))</f>
        <v>OK</v>
      </c>
    </row>
    <row r="125" spans="1:44" ht="14.4" customHeight="1" x14ac:dyDescent="0.3">
      <c r="A125" s="99"/>
      <c r="B125" s="85"/>
      <c r="C125" s="93" t="str">
        <f>IF(ISBLANK(A124),"",VLOOKUP(A124,'chlapci presence'!$A$2:$J$99,7))</f>
        <v>TJ Sokol PP Hradec Králové 2</v>
      </c>
      <c r="D125" s="94"/>
      <c r="E125" s="106"/>
      <c r="F125" s="88"/>
      <c r="G125" s="89"/>
      <c r="H125" s="111" t="str">
        <f>"("&amp;AH126&amp;","&amp;AI126&amp;","&amp;AJ126&amp;","&amp;AK126&amp;","&amp;AL126&amp;")"</f>
        <v>(8,3,3,,)</v>
      </c>
      <c r="I125" s="112"/>
      <c r="J125" s="113"/>
      <c r="K125" s="97"/>
      <c r="L125" s="96"/>
      <c r="M125" s="98"/>
      <c r="N125" s="135" t="str">
        <f>"("&amp;AH128&amp;","&amp;AI128&amp;","&amp;AJ128&amp;","&amp;AK128&amp;","&amp;AL128&amp;")"</f>
        <v>(3,6,6,,)</v>
      </c>
      <c r="O125" s="136"/>
      <c r="P125" s="137"/>
      <c r="Q125" s="135"/>
      <c r="R125" s="136"/>
      <c r="S125" s="138"/>
      <c r="T125" s="125"/>
      <c r="U125" s="90"/>
      <c r="V125" s="126"/>
      <c r="W125" s="93"/>
      <c r="X125" s="90"/>
      <c r="Y125" s="108"/>
      <c r="Z125" s="132"/>
      <c r="AA125" s="133"/>
      <c r="AB125" s="134"/>
      <c r="AD125" s="6">
        <v>3</v>
      </c>
      <c r="AE125" s="6" t="str">
        <f>C128</f>
        <v>Šitina Jan</v>
      </c>
      <c r="AF125" s="6">
        <v>4</v>
      </c>
      <c r="AG125" s="6" t="str">
        <f>C130</f>
        <v>Rössler Max</v>
      </c>
      <c r="AH125" s="7" t="s">
        <v>52</v>
      </c>
      <c r="AI125" s="7" t="s">
        <v>51</v>
      </c>
      <c r="AJ125" s="7" t="s">
        <v>69</v>
      </c>
      <c r="AK125" s="7"/>
      <c r="AL125" s="7"/>
      <c r="AM125" s="10">
        <f t="shared" ref="AM125:AM133" si="33">IF(ISBLANK(AH125),"",IF(CODE(AH125)=45,0,1)+IF(ISBLANK(AI125),0,IF(CODE(AI125)=45,0,1))+IF(ISBLANK(AJ125),0,IF(CODE(AJ125)=45,0,1))+IF(ISBLANK(AK125),0,IF(CODE(AK125)=45,0,1))+IF(ISBLANK(AL125),0,IF(CODE(AL125)=45,0,1)))</f>
        <v>3</v>
      </c>
      <c r="AN125" s="10">
        <f t="shared" ref="AN125:AN133" si="34">IF(ISBLANK(AH125),"",IF(CODE(AH125)=45,1,0)+IF(ISBLANK(AI125),0,IF(CODE(AI125)=45,1,0))+IF(ISBLANK(AJ125),0,IF(CODE(AJ125)=45,1,0))+IF(ISBLANK(AK125),0,IF(CODE(AK125)=45,1,0))+IF(ISBLANK(AL125),0,IF(CODE(AL125)=45,1,0)))</f>
        <v>0</v>
      </c>
      <c r="AO125" s="6"/>
      <c r="AP125" s="11" t="str">
        <f t="shared" ref="AP125:AP133" si="35">IF(ISBLANK(AH125),"",IF(OR(AM125=3,AN125=3),IF(AND(ISBLANK(AK125),ISBLANK(AL125),OR(AM125=3,AN125=3)),"OK",IF(ABS(IF(CODE(AH125)=45,-1,1)+IF(CODE(AI125)=45,-1,1)+IF(CODE(AJ125)=45,-1,1))=1,IF(AND(ISBLANK(AL125),OR(AM125=3,AN125=3)),"OK",IF(IF(CODE(AH125)=45,-1,1)+IF(CODE(AI125)=45,-1,1)+IF(CODE(AJ125)=45,-1,1)+IF(CODE(AK125)=45,-1,1)=0,"OK","CHYBA")),"CHYBA")),IF(AND(AM125&lt;3,AN125&lt;3),"NEKOMPLETNÍ","CHYBA")))</f>
        <v>OK</v>
      </c>
    </row>
    <row r="126" spans="1:44" ht="14.4" customHeight="1" x14ac:dyDescent="0.3">
      <c r="A126" s="99">
        <v>46</v>
      </c>
      <c r="B126" s="84">
        <v>2</v>
      </c>
      <c r="C126" s="139" t="str">
        <f>IF(ISBLANK(A126),"",VLOOKUP(A126,'chlapci presence'!$A$2:$J$99,3)&amp;" "&amp;VLOOKUP(A126,'chlapci presence'!$A$2:$J$99,4))</f>
        <v>Malý Lukáš</v>
      </c>
      <c r="D126" s="140"/>
      <c r="E126" s="12">
        <f>J124</f>
        <v>0</v>
      </c>
      <c r="F126" s="13" t="s">
        <v>13</v>
      </c>
      <c r="G126" s="13">
        <f>H124</f>
        <v>3</v>
      </c>
      <c r="H126" s="58" t="s">
        <v>21</v>
      </c>
      <c r="I126" s="59"/>
      <c r="J126" s="86"/>
      <c r="K126" s="13">
        <f>AM129</f>
        <v>0</v>
      </c>
      <c r="L126" s="13" t="s">
        <v>13</v>
      </c>
      <c r="M126" s="13">
        <f>AN129</f>
        <v>3</v>
      </c>
      <c r="N126" s="14">
        <f>AN130</f>
        <v>3</v>
      </c>
      <c r="O126" s="13" t="s">
        <v>13</v>
      </c>
      <c r="P126" s="13">
        <f>AM130</f>
        <v>0</v>
      </c>
      <c r="Q126" s="14">
        <f>AM124</f>
        <v>3</v>
      </c>
      <c r="R126" s="13" t="s">
        <v>13</v>
      </c>
      <c r="S126" s="15">
        <f>AN124</f>
        <v>2</v>
      </c>
      <c r="T126" s="141">
        <f>IF(E126="",0,IF(E126=3,2,1))+IF(K126="",0,IF(K126=3,2,1))+IF(N126="",0,IF(N126=3,2,1))+IF(Q126="",0,IF(Q126=3,2,1))</f>
        <v>6</v>
      </c>
      <c r="U126" s="142"/>
      <c r="V126" s="143"/>
      <c r="W126" s="144">
        <f>IF(E126="",0,E126)+IF(K126="",0,K126)+IF(N126="",0,N126)+IF(Q124="",0,Q124)</f>
        <v>6</v>
      </c>
      <c r="X126" s="142" t="s">
        <v>13</v>
      </c>
      <c r="Y126" s="145">
        <f>IF(G126="",0,G126)+IF(M126="",0,M126)+IF(P126="",0,P126)+IF(S124="",0,S124)</f>
        <v>7</v>
      </c>
      <c r="Z126" s="146" t="s">
        <v>68</v>
      </c>
      <c r="AA126" s="147"/>
      <c r="AB126" s="148"/>
      <c r="AC126" s="16"/>
      <c r="AD126" s="6">
        <v>1</v>
      </c>
      <c r="AE126" s="6" t="str">
        <f>C124</f>
        <v>Horák Antonín</v>
      </c>
      <c r="AF126" s="6">
        <v>2</v>
      </c>
      <c r="AG126" s="6" t="str">
        <f>C126</f>
        <v>Malý Lukáš</v>
      </c>
      <c r="AH126" s="7" t="s">
        <v>53</v>
      </c>
      <c r="AI126" s="7" t="s">
        <v>62</v>
      </c>
      <c r="AJ126" s="7" t="s">
        <v>62</v>
      </c>
      <c r="AK126" s="7"/>
      <c r="AL126" s="7"/>
      <c r="AM126" s="10">
        <f t="shared" si="33"/>
        <v>3</v>
      </c>
      <c r="AN126" s="10">
        <f t="shared" si="34"/>
        <v>0</v>
      </c>
      <c r="AO126" s="6"/>
      <c r="AP126" s="11" t="str">
        <f t="shared" si="35"/>
        <v>OK</v>
      </c>
    </row>
    <row r="127" spans="1:44" ht="14.4" customHeight="1" x14ac:dyDescent="0.3">
      <c r="A127" s="99"/>
      <c r="B127" s="85"/>
      <c r="C127" s="93" t="str">
        <f>IF(ISBLANK(A126),"",VLOOKUP(A126,'chlapci presence'!$A$2:$J$99,7))</f>
        <v>Jiskra Jaroměř</v>
      </c>
      <c r="D127" s="94"/>
      <c r="E127" s="95"/>
      <c r="F127" s="96"/>
      <c r="G127" s="96"/>
      <c r="H127" s="87"/>
      <c r="I127" s="88"/>
      <c r="J127" s="89"/>
      <c r="K127" s="111" t="str">
        <f>"("&amp;AH129&amp;","&amp;AI129&amp;","&amp;AJ129&amp;","&amp;AK129&amp;","&amp;AL129&amp;")"</f>
        <v>(-4,-8,-8,,)</v>
      </c>
      <c r="L127" s="112"/>
      <c r="M127" s="113"/>
      <c r="N127" s="97"/>
      <c r="O127" s="96"/>
      <c r="P127" s="98"/>
      <c r="Q127" s="97" t="str">
        <f>"("&amp;AH124&amp;","&amp;AI124&amp;","&amp;AJ124&amp;","&amp;AK124&amp;","&amp;AL124&amp;")"</f>
        <v>(-6,-9,7,8,9)</v>
      </c>
      <c r="R127" s="96"/>
      <c r="S127" s="149"/>
      <c r="T127" s="125"/>
      <c r="U127" s="90"/>
      <c r="V127" s="126"/>
      <c r="W127" s="93"/>
      <c r="X127" s="90"/>
      <c r="Y127" s="108"/>
      <c r="Z127" s="132"/>
      <c r="AA127" s="133"/>
      <c r="AB127" s="134"/>
      <c r="AC127" s="17"/>
      <c r="AD127" s="6">
        <v>5</v>
      </c>
      <c r="AE127" s="6" t="str">
        <f>C132</f>
        <v>Zanespal Lukáš</v>
      </c>
      <c r="AF127" s="6">
        <v>3</v>
      </c>
      <c r="AG127" s="6" t="str">
        <f>C128</f>
        <v>Šitina Jan</v>
      </c>
      <c r="AH127" s="7" t="s">
        <v>55</v>
      </c>
      <c r="AI127" s="7" t="s">
        <v>59</v>
      </c>
      <c r="AJ127" s="7" t="s">
        <v>55</v>
      </c>
      <c r="AK127" s="7"/>
      <c r="AL127" s="7"/>
      <c r="AM127" s="10">
        <f t="shared" si="33"/>
        <v>0</v>
      </c>
      <c r="AN127" s="10">
        <f t="shared" si="34"/>
        <v>3</v>
      </c>
      <c r="AO127" s="6"/>
      <c r="AP127" s="11" t="str">
        <f t="shared" si="35"/>
        <v>OK</v>
      </c>
    </row>
    <row r="128" spans="1:44" ht="14.4" customHeight="1" x14ac:dyDescent="0.3">
      <c r="A128" s="99">
        <v>20</v>
      </c>
      <c r="B128" s="84">
        <v>3</v>
      </c>
      <c r="C128" s="139" t="str">
        <f>IF(ISBLANK(A128),"",VLOOKUP(A128,'chlapci presence'!$A$2:$J$99,3)&amp;" "&amp;VLOOKUP(A128,'chlapci presence'!$A$2:$J$99,4))</f>
        <v>Šitina Jan</v>
      </c>
      <c r="D128" s="140"/>
      <c r="E128" s="12">
        <f>M124</f>
        <v>3</v>
      </c>
      <c r="F128" s="13" t="s">
        <v>13</v>
      </c>
      <c r="G128" s="13">
        <f>K124</f>
        <v>1</v>
      </c>
      <c r="H128" s="14">
        <f>M126</f>
        <v>3</v>
      </c>
      <c r="I128" s="13" t="s">
        <v>13</v>
      </c>
      <c r="J128" s="13">
        <f>K126</f>
        <v>0</v>
      </c>
      <c r="K128" s="58" t="s">
        <v>21</v>
      </c>
      <c r="L128" s="59"/>
      <c r="M128" s="86"/>
      <c r="N128" s="14">
        <f>AM125</f>
        <v>3</v>
      </c>
      <c r="O128" s="13" t="s">
        <v>13</v>
      </c>
      <c r="P128" s="13">
        <f>AN125</f>
        <v>0</v>
      </c>
      <c r="Q128" s="14">
        <f>AN127</f>
        <v>3</v>
      </c>
      <c r="R128" s="13" t="s">
        <v>13</v>
      </c>
      <c r="S128" s="15">
        <f>AM127</f>
        <v>0</v>
      </c>
      <c r="T128" s="141">
        <f>IF(E128="",0,IF(E128=3,2,1))+IF(H128="",0,IF(H128=3,2,1))+IF(N128="",0,IF(N128=3,2,1))+IF(Q128="",0,IF(Q128=3,2,1))</f>
        <v>8</v>
      </c>
      <c r="U128" s="142"/>
      <c r="V128" s="143"/>
      <c r="W128" s="144">
        <f>IF(E128="",0,E128)+IF(H128="",0,H128)+IF(N128="",0,N128)+IF(Q124="",0,Q124)</f>
        <v>12</v>
      </c>
      <c r="X128" s="142" t="s">
        <v>13</v>
      </c>
      <c r="Y128" s="145">
        <f>IF(G128="",0,G128)+IF(J128="",0,J128)+IF(P128="",0,P128)+IF(S124="",0,S124)</f>
        <v>2</v>
      </c>
      <c r="Z128" s="146" t="s">
        <v>65</v>
      </c>
      <c r="AA128" s="147"/>
      <c r="AB128" s="148"/>
      <c r="AC128" s="16"/>
      <c r="AD128" s="6">
        <v>1</v>
      </c>
      <c r="AE128" s="6" t="str">
        <f>C124</f>
        <v>Horák Antonín</v>
      </c>
      <c r="AF128" s="6">
        <v>4</v>
      </c>
      <c r="AG128" s="6" t="str">
        <f>C130</f>
        <v>Rössler Max</v>
      </c>
      <c r="AH128" s="7" t="s">
        <v>62</v>
      </c>
      <c r="AI128" s="7" t="s">
        <v>74</v>
      </c>
      <c r="AJ128" s="7" t="s">
        <v>74</v>
      </c>
      <c r="AK128" s="7"/>
      <c r="AL128" s="7"/>
      <c r="AM128" s="10">
        <f t="shared" si="33"/>
        <v>3</v>
      </c>
      <c r="AN128" s="10">
        <f t="shared" si="34"/>
        <v>0</v>
      </c>
      <c r="AO128" s="6"/>
      <c r="AP128" s="11" t="str">
        <f t="shared" si="35"/>
        <v>OK</v>
      </c>
    </row>
    <row r="129" spans="1:42" ht="14.4" customHeight="1" x14ac:dyDescent="0.3">
      <c r="A129" s="99"/>
      <c r="B129" s="85"/>
      <c r="C129" s="93" t="str">
        <f>IF(ISBLANK(A128),"",VLOOKUP(A128,'chlapci presence'!$A$2:$J$99,7))</f>
        <v>TJ Tatran Hostinné</v>
      </c>
      <c r="D129" s="94"/>
      <c r="E129" s="95" t="str">
        <f>"("&amp;AH133&amp;","&amp;AI133&amp;","&amp;AJ133&amp;","&amp;AK133&amp;","&amp;AL133&amp;")"</f>
        <v>(-7,7,5,4,)</v>
      </c>
      <c r="F129" s="96"/>
      <c r="G129" s="98"/>
      <c r="H129" s="97"/>
      <c r="I129" s="96"/>
      <c r="J129" s="96"/>
      <c r="K129" s="87"/>
      <c r="L129" s="88"/>
      <c r="M129" s="89"/>
      <c r="N129" s="111" t="str">
        <f>"("&amp;AH125&amp;","&amp;AI125&amp;","&amp;AJ125&amp;","&amp;AK125&amp;","&amp;AL125&amp;")"</f>
        <v>(2,5,7,,)</v>
      </c>
      <c r="O129" s="112"/>
      <c r="P129" s="113"/>
      <c r="Q129" s="97"/>
      <c r="R129" s="96"/>
      <c r="S129" s="149"/>
      <c r="T129" s="125"/>
      <c r="U129" s="90"/>
      <c r="V129" s="126"/>
      <c r="W129" s="93"/>
      <c r="X129" s="90"/>
      <c r="Y129" s="108"/>
      <c r="Z129" s="132"/>
      <c r="AA129" s="133"/>
      <c r="AB129" s="134"/>
      <c r="AD129" s="6">
        <v>2</v>
      </c>
      <c r="AE129" s="6" t="str">
        <f>C126</f>
        <v>Malý Lukáš</v>
      </c>
      <c r="AF129" s="6">
        <v>3</v>
      </c>
      <c r="AG129" s="6" t="str">
        <f>C128</f>
        <v>Šitina Jan</v>
      </c>
      <c r="AH129" s="7" t="s">
        <v>76</v>
      </c>
      <c r="AI129" s="7" t="s">
        <v>72</v>
      </c>
      <c r="AJ129" s="7" t="s">
        <v>72</v>
      </c>
      <c r="AK129" s="7"/>
      <c r="AL129" s="7"/>
      <c r="AM129" s="10">
        <f t="shared" si="33"/>
        <v>0</v>
      </c>
      <c r="AN129" s="10">
        <f t="shared" si="34"/>
        <v>3</v>
      </c>
      <c r="AO129" s="6"/>
      <c r="AP129" s="11" t="str">
        <f t="shared" si="35"/>
        <v>OK</v>
      </c>
    </row>
    <row r="130" spans="1:42" ht="14.4" customHeight="1" x14ac:dyDescent="0.3">
      <c r="A130" s="99">
        <v>49</v>
      </c>
      <c r="B130" s="84">
        <v>4</v>
      </c>
      <c r="C130" s="139" t="str">
        <f>IF(ISBLANK(A130),"",VLOOKUP(A130,'chlapci presence'!$A$2:$J$99,3)&amp;" "&amp;VLOOKUP(A130,'chlapci presence'!$A$2:$J$99,4))</f>
        <v>Rössler Max</v>
      </c>
      <c r="D130" s="140"/>
      <c r="E130" s="12">
        <f>P124</f>
        <v>0</v>
      </c>
      <c r="F130" s="13" t="s">
        <v>13</v>
      </c>
      <c r="G130" s="13">
        <f>N124</f>
        <v>3</v>
      </c>
      <c r="H130" s="14">
        <f>P126</f>
        <v>0</v>
      </c>
      <c r="I130" s="13" t="s">
        <v>13</v>
      </c>
      <c r="J130" s="18">
        <f>N126</f>
        <v>3</v>
      </c>
      <c r="K130" s="13">
        <f>P128</f>
        <v>0</v>
      </c>
      <c r="L130" s="13" t="s">
        <v>13</v>
      </c>
      <c r="M130" s="13">
        <f>N128</f>
        <v>3</v>
      </c>
      <c r="N130" s="58" t="s">
        <v>21</v>
      </c>
      <c r="O130" s="59"/>
      <c r="P130" s="86"/>
      <c r="Q130" s="14">
        <f>AM132</f>
        <v>0</v>
      </c>
      <c r="R130" s="13" t="s">
        <v>13</v>
      </c>
      <c r="S130" s="15">
        <f>AN132</f>
        <v>3</v>
      </c>
      <c r="T130" s="141">
        <f>IF(E130="",0,IF(E130=3,2,1))+IF(H130="",0,IF(H130=3,2,1))+IF(K130="",0,IF(K130=3,2,1))+IF(Q130="",0,IF(Q130=3,2,1))</f>
        <v>4</v>
      </c>
      <c r="U130" s="142"/>
      <c r="V130" s="143"/>
      <c r="W130" s="144">
        <f>IF(E130="",0,E130)+IF(H130="",0,H130)+IF(K130="",0,K130)+IF(Q124="",0,Q124)</f>
        <v>3</v>
      </c>
      <c r="X130" s="142" t="s">
        <v>13</v>
      </c>
      <c r="Y130" s="145">
        <f>IF(G130="",0,G130)+IF(J130="",0,J130)+IF(M130="",0,M130)+IF(S124="",0,S124)</f>
        <v>10</v>
      </c>
      <c r="Z130" s="146" t="s">
        <v>78</v>
      </c>
      <c r="AA130" s="147"/>
      <c r="AB130" s="148"/>
      <c r="AC130" s="19"/>
      <c r="AD130" s="6">
        <v>4</v>
      </c>
      <c r="AE130" s="20" t="str">
        <f>C130</f>
        <v>Rössler Max</v>
      </c>
      <c r="AF130" s="6">
        <v>2</v>
      </c>
      <c r="AG130" s="20" t="str">
        <f>C126</f>
        <v>Malý Lukáš</v>
      </c>
      <c r="AH130" s="7" t="s">
        <v>57</v>
      </c>
      <c r="AI130" s="7" t="s">
        <v>57</v>
      </c>
      <c r="AJ130" s="7" t="s">
        <v>57</v>
      </c>
      <c r="AK130" s="7"/>
      <c r="AL130" s="7"/>
      <c r="AM130" s="10">
        <f t="shared" si="33"/>
        <v>0</v>
      </c>
      <c r="AN130" s="10">
        <f t="shared" si="34"/>
        <v>3</v>
      </c>
      <c r="AO130" s="6"/>
      <c r="AP130" s="11" t="str">
        <f t="shared" si="35"/>
        <v>OK</v>
      </c>
    </row>
    <row r="131" spans="1:42" ht="14.4" customHeight="1" x14ac:dyDescent="0.3">
      <c r="A131" s="99"/>
      <c r="B131" s="85"/>
      <c r="C131" s="93" t="str">
        <f>IF(ISBLANK(A130),"",VLOOKUP(A130,'chlapci presence'!$A$2:$J$99,7))</f>
        <v>Butoves</v>
      </c>
      <c r="D131" s="94"/>
      <c r="E131" s="95"/>
      <c r="F131" s="96"/>
      <c r="G131" s="98"/>
      <c r="H131" s="97" t="str">
        <f>"("&amp;AH130&amp;","&amp;AI130&amp;","&amp;AJ130&amp;","&amp;AK130&amp;","&amp;AL130&amp;")"</f>
        <v>(-3,-3,-3,,)</v>
      </c>
      <c r="I131" s="96"/>
      <c r="J131" s="98"/>
      <c r="K131" s="97"/>
      <c r="L131" s="96"/>
      <c r="M131" s="96"/>
      <c r="N131" s="87"/>
      <c r="O131" s="88"/>
      <c r="P131" s="89"/>
      <c r="Q131" s="111" t="str">
        <f>"("&amp;AH132&amp;","&amp;AI132&amp;","&amp;AJ132&amp;","&amp;AK132&amp;","&amp;AL132&amp;")"</f>
        <v>(-5,-2,-1,,)</v>
      </c>
      <c r="R131" s="112"/>
      <c r="S131" s="150"/>
      <c r="T131" s="125"/>
      <c r="U131" s="90"/>
      <c r="V131" s="126"/>
      <c r="W131" s="93"/>
      <c r="X131" s="90"/>
      <c r="Y131" s="108"/>
      <c r="Z131" s="132"/>
      <c r="AA131" s="133"/>
      <c r="AB131" s="134"/>
      <c r="AD131" s="6">
        <v>5</v>
      </c>
      <c r="AE131" s="6" t="str">
        <f>C132</f>
        <v>Zanespal Lukáš</v>
      </c>
      <c r="AF131" s="6">
        <v>1</v>
      </c>
      <c r="AG131" s="6" t="str">
        <f>C124</f>
        <v>Horák Antonín</v>
      </c>
      <c r="AH131" s="7" t="s">
        <v>55</v>
      </c>
      <c r="AI131" s="7" t="s">
        <v>53</v>
      </c>
      <c r="AJ131" s="7" t="s">
        <v>64</v>
      </c>
      <c r="AK131" s="7" t="s">
        <v>60</v>
      </c>
      <c r="AL131" s="7"/>
      <c r="AM131" s="10">
        <f t="shared" si="33"/>
        <v>1</v>
      </c>
      <c r="AN131" s="10">
        <f t="shared" si="34"/>
        <v>3</v>
      </c>
      <c r="AO131" s="6"/>
      <c r="AP131" s="11" t="str">
        <f t="shared" si="35"/>
        <v>OK</v>
      </c>
    </row>
    <row r="132" spans="1:42" ht="14.4" customHeight="1" x14ac:dyDescent="0.3">
      <c r="A132" s="99">
        <v>27</v>
      </c>
      <c r="B132" s="84">
        <v>5</v>
      </c>
      <c r="C132" s="139" t="str">
        <f>IF(ISBLANK(A132),"",VLOOKUP(A132,'chlapci presence'!$A$2:$J$99,3)&amp;" "&amp;VLOOKUP(A132,'chlapci presence'!$A$2:$J$99,4))</f>
        <v>Zanespal Lukáš</v>
      </c>
      <c r="D132" s="140"/>
      <c r="E132" s="21">
        <f>S124</f>
        <v>1</v>
      </c>
      <c r="F132" s="4" t="s">
        <v>13</v>
      </c>
      <c r="G132" s="4">
        <f>Q124</f>
        <v>3</v>
      </c>
      <c r="H132" s="3">
        <f>S126</f>
        <v>2</v>
      </c>
      <c r="I132" s="4" t="s">
        <v>13</v>
      </c>
      <c r="J132" s="5">
        <f>Q126</f>
        <v>3</v>
      </c>
      <c r="K132" s="4">
        <f>S128</f>
        <v>0</v>
      </c>
      <c r="L132" s="4" t="s">
        <v>13</v>
      </c>
      <c r="M132" s="4">
        <f>Q128</f>
        <v>3</v>
      </c>
      <c r="N132" s="3">
        <f>S130</f>
        <v>3</v>
      </c>
      <c r="O132" s="4" t="s">
        <v>13</v>
      </c>
      <c r="P132" s="4">
        <f>Q130</f>
        <v>0</v>
      </c>
      <c r="Q132" s="58" t="s">
        <v>21</v>
      </c>
      <c r="R132" s="59"/>
      <c r="S132" s="60"/>
      <c r="T132" s="141">
        <f>IF(E132="",0,IF(E132=3,2,1))+IF(H132="",0,IF(H132=3,2,1))+IF(K132="",0,IF(K132=3,2,1))+IF(N132="",0,IF(N132=3,2,1))</f>
        <v>5</v>
      </c>
      <c r="U132" s="142"/>
      <c r="V132" s="143"/>
      <c r="W132" s="144">
        <f>IF(E132="",0,E132)+IF(H132="",0,H132)+IF(K132="",0,K132)+IF(N124="",0,N124)</f>
        <v>6</v>
      </c>
      <c r="X132" s="142" t="s">
        <v>13</v>
      </c>
      <c r="Y132" s="145">
        <f>IF(G132="",0,G132)+IF(J132="",0,J132)+IF(M132="",0,M132)+IF(P124="",0,P124)</f>
        <v>9</v>
      </c>
      <c r="Z132" s="146" t="s">
        <v>66</v>
      </c>
      <c r="AA132" s="147"/>
      <c r="AB132" s="148"/>
      <c r="AC132" s="19"/>
      <c r="AD132" s="6">
        <v>4</v>
      </c>
      <c r="AE132" s="20" t="str">
        <f>C130</f>
        <v>Rössler Max</v>
      </c>
      <c r="AF132" s="6">
        <v>5</v>
      </c>
      <c r="AG132" s="20" t="str">
        <f>C132</f>
        <v>Zanespal Lukáš</v>
      </c>
      <c r="AH132" s="7" t="s">
        <v>64</v>
      </c>
      <c r="AI132" s="7" t="s">
        <v>63</v>
      </c>
      <c r="AJ132" s="7" t="s">
        <v>71</v>
      </c>
      <c r="AK132" s="7"/>
      <c r="AL132" s="7"/>
      <c r="AM132" s="10">
        <f t="shared" si="33"/>
        <v>0</v>
      </c>
      <c r="AN132" s="10">
        <f t="shared" si="34"/>
        <v>3</v>
      </c>
      <c r="AO132" s="6"/>
      <c r="AP132" s="11" t="str">
        <f t="shared" si="35"/>
        <v>OK</v>
      </c>
    </row>
    <row r="133" spans="1:42" ht="15" customHeight="1" thickBot="1" x14ac:dyDescent="0.35">
      <c r="A133" s="99"/>
      <c r="B133" s="55"/>
      <c r="C133" s="78" t="str">
        <f>IF(ISBLANK(A132),"",VLOOKUP(A132,'chlapci presence'!$A$2:$J$99,7))</f>
        <v>Jiskra Nový Bydžov</v>
      </c>
      <c r="D133" s="79"/>
      <c r="E133" s="80" t="str">
        <f>"("&amp;AH131&amp;","&amp;AI131&amp;","&amp;AJ131&amp;","&amp;AK131&amp;","&amp;AL131&amp;")"</f>
        <v>(-9,8,-5,-10,)</v>
      </c>
      <c r="F133" s="81"/>
      <c r="G133" s="83"/>
      <c r="H133" s="82"/>
      <c r="I133" s="81"/>
      <c r="J133" s="83"/>
      <c r="K133" s="82" t="str">
        <f>"("&amp;AH127&amp;","&amp;AI127&amp;","&amp;AJ127&amp;","&amp;AK127&amp;","&amp;AL127&amp;")"</f>
        <v>(-9,-7,-9,,)</v>
      </c>
      <c r="L133" s="81"/>
      <c r="M133" s="83"/>
      <c r="N133" s="82"/>
      <c r="O133" s="81"/>
      <c r="P133" s="81"/>
      <c r="Q133" s="61"/>
      <c r="R133" s="62"/>
      <c r="S133" s="63"/>
      <c r="T133" s="151"/>
      <c r="U133" s="71"/>
      <c r="V133" s="152"/>
      <c r="W133" s="78"/>
      <c r="X133" s="71"/>
      <c r="Y133" s="153"/>
      <c r="Z133" s="154"/>
      <c r="AA133" s="155"/>
      <c r="AB133" s="156"/>
      <c r="AD133" s="6">
        <v>3</v>
      </c>
      <c r="AE133" s="20" t="str">
        <f>C128</f>
        <v>Šitina Jan</v>
      </c>
      <c r="AF133" s="6">
        <v>1</v>
      </c>
      <c r="AG133" s="20" t="str">
        <f>C124</f>
        <v>Horák Antonín</v>
      </c>
      <c r="AH133" s="7" t="s">
        <v>59</v>
      </c>
      <c r="AI133" s="7" t="s">
        <v>69</v>
      </c>
      <c r="AJ133" s="7" t="s">
        <v>51</v>
      </c>
      <c r="AK133" s="7" t="s">
        <v>61</v>
      </c>
      <c r="AL133" s="7"/>
      <c r="AM133" s="10">
        <f t="shared" si="33"/>
        <v>3</v>
      </c>
      <c r="AN133" s="10">
        <f t="shared" si="34"/>
        <v>1</v>
      </c>
      <c r="AO133" s="6"/>
      <c r="AP133" s="11" t="str">
        <f t="shared" si="35"/>
        <v>OK</v>
      </c>
    </row>
  </sheetData>
  <mergeCells count="742">
    <mergeCell ref="A132:A133"/>
    <mergeCell ref="B132:B133"/>
    <mergeCell ref="C132:D132"/>
    <mergeCell ref="Q132:S133"/>
    <mergeCell ref="T132:V133"/>
    <mergeCell ref="W132:W133"/>
    <mergeCell ref="X132:X133"/>
    <mergeCell ref="Y132:Y133"/>
    <mergeCell ref="Z132:AB133"/>
    <mergeCell ref="C133:D133"/>
    <mergeCell ref="E133:G133"/>
    <mergeCell ref="H133:J133"/>
    <mergeCell ref="K133:M133"/>
    <mergeCell ref="N133:P133"/>
    <mergeCell ref="A130:A131"/>
    <mergeCell ref="B130:B131"/>
    <mergeCell ref="C130:D130"/>
    <mergeCell ref="N130:P131"/>
    <mergeCell ref="T130:V131"/>
    <mergeCell ref="W130:W131"/>
    <mergeCell ref="X130:X131"/>
    <mergeCell ref="Y130:Y131"/>
    <mergeCell ref="Z130:AB131"/>
    <mergeCell ref="C131:D131"/>
    <mergeCell ref="E131:G131"/>
    <mergeCell ref="H131:J131"/>
    <mergeCell ref="K131:M131"/>
    <mergeCell ref="Q131:S131"/>
    <mergeCell ref="A128:A129"/>
    <mergeCell ref="B128:B129"/>
    <mergeCell ref="C128:D128"/>
    <mergeCell ref="K128:M129"/>
    <mergeCell ref="T128:V129"/>
    <mergeCell ref="W128:W129"/>
    <mergeCell ref="X128:X129"/>
    <mergeCell ref="Y128:Y129"/>
    <mergeCell ref="Z128:AB129"/>
    <mergeCell ref="C129:D129"/>
    <mergeCell ref="E129:G129"/>
    <mergeCell ref="H129:J129"/>
    <mergeCell ref="N129:P129"/>
    <mergeCell ref="Q129:S129"/>
    <mergeCell ref="A126:A127"/>
    <mergeCell ref="B126:B127"/>
    <mergeCell ref="C126:D126"/>
    <mergeCell ref="H126:J127"/>
    <mergeCell ref="T126:V127"/>
    <mergeCell ref="W126:W127"/>
    <mergeCell ref="X126:X127"/>
    <mergeCell ref="Y126:Y127"/>
    <mergeCell ref="Z126:AB127"/>
    <mergeCell ref="C127:D127"/>
    <mergeCell ref="E127:G127"/>
    <mergeCell ref="K127:M127"/>
    <mergeCell ref="N127:P127"/>
    <mergeCell ref="Q127:S127"/>
    <mergeCell ref="AM123:AN123"/>
    <mergeCell ref="A124:A125"/>
    <mergeCell ref="B124:B125"/>
    <mergeCell ref="C124:D124"/>
    <mergeCell ref="E124:G125"/>
    <mergeCell ref="T124:V125"/>
    <mergeCell ref="W124:W125"/>
    <mergeCell ref="X124:X125"/>
    <mergeCell ref="Y124:Y125"/>
    <mergeCell ref="Z124:AB125"/>
    <mergeCell ref="C125:D125"/>
    <mergeCell ref="H125:J125"/>
    <mergeCell ref="K125:M125"/>
    <mergeCell ref="N125:P125"/>
    <mergeCell ref="Q125:S125"/>
    <mergeCell ref="B123:C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64:A65"/>
    <mergeCell ref="B64:B65"/>
    <mergeCell ref="C64:D64"/>
    <mergeCell ref="N64:P65"/>
    <mergeCell ref="Q64:S65"/>
    <mergeCell ref="T64:T65"/>
    <mergeCell ref="U64:U65"/>
    <mergeCell ref="V64:V65"/>
    <mergeCell ref="W64:Y65"/>
    <mergeCell ref="C65:D65"/>
    <mergeCell ref="E65:G65"/>
    <mergeCell ref="H65:J65"/>
    <mergeCell ref="K65:M65"/>
    <mergeCell ref="A62:A63"/>
    <mergeCell ref="B62:B63"/>
    <mergeCell ref="C62:D62"/>
    <mergeCell ref="K62:M63"/>
    <mergeCell ref="Q62:S63"/>
    <mergeCell ref="T62:T63"/>
    <mergeCell ref="U62:U63"/>
    <mergeCell ref="V62:V63"/>
    <mergeCell ref="W62:Y63"/>
    <mergeCell ref="C63:D63"/>
    <mergeCell ref="E63:G63"/>
    <mergeCell ref="H63:J63"/>
    <mergeCell ref="N63:P63"/>
    <mergeCell ref="A60:A61"/>
    <mergeCell ref="B60:B61"/>
    <mergeCell ref="C60:D60"/>
    <mergeCell ref="H60:J61"/>
    <mergeCell ref="Q60:S61"/>
    <mergeCell ref="T60:T61"/>
    <mergeCell ref="U60:U61"/>
    <mergeCell ref="V60:V61"/>
    <mergeCell ref="W60:Y61"/>
    <mergeCell ref="C61:D61"/>
    <mergeCell ref="E61:G61"/>
    <mergeCell ref="K61:M61"/>
    <mergeCell ref="N61:P61"/>
    <mergeCell ref="A58:A59"/>
    <mergeCell ref="B58:B59"/>
    <mergeCell ref="C58:D58"/>
    <mergeCell ref="E58:G59"/>
    <mergeCell ref="Q58:S59"/>
    <mergeCell ref="T58:T59"/>
    <mergeCell ref="U58:U59"/>
    <mergeCell ref="V58:V59"/>
    <mergeCell ref="W58:Y59"/>
    <mergeCell ref="C59:D59"/>
    <mergeCell ref="H59:J59"/>
    <mergeCell ref="K59:M59"/>
    <mergeCell ref="N59:P59"/>
    <mergeCell ref="B57:C57"/>
    <mergeCell ref="E57:G57"/>
    <mergeCell ref="H57:J57"/>
    <mergeCell ref="K57:M57"/>
    <mergeCell ref="N57:P57"/>
    <mergeCell ref="Q57:S57"/>
    <mergeCell ref="T57:V57"/>
    <mergeCell ref="W57:Y57"/>
    <mergeCell ref="AM57:AN57"/>
    <mergeCell ref="A53:A54"/>
    <mergeCell ref="B53:B54"/>
    <mergeCell ref="C53:D53"/>
    <mergeCell ref="N53:P54"/>
    <mergeCell ref="Q53:S54"/>
    <mergeCell ref="T53:T54"/>
    <mergeCell ref="U53:U54"/>
    <mergeCell ref="V53:V54"/>
    <mergeCell ref="W53:Y54"/>
    <mergeCell ref="C54:D54"/>
    <mergeCell ref="E54:G54"/>
    <mergeCell ref="H54:J54"/>
    <mergeCell ref="K54:M54"/>
    <mergeCell ref="A51:A52"/>
    <mergeCell ref="B51:B52"/>
    <mergeCell ref="C51:D51"/>
    <mergeCell ref="K51:M52"/>
    <mergeCell ref="Q51:S52"/>
    <mergeCell ref="T51:T52"/>
    <mergeCell ref="U51:U52"/>
    <mergeCell ref="V51:V52"/>
    <mergeCell ref="W51:Y52"/>
    <mergeCell ref="C52:D52"/>
    <mergeCell ref="E52:G52"/>
    <mergeCell ref="H52:J52"/>
    <mergeCell ref="N52:P52"/>
    <mergeCell ref="A49:A50"/>
    <mergeCell ref="B49:B50"/>
    <mergeCell ref="C49:D49"/>
    <mergeCell ref="H49:J50"/>
    <mergeCell ref="Q49:S50"/>
    <mergeCell ref="T49:T50"/>
    <mergeCell ref="U49:U50"/>
    <mergeCell ref="V49:V50"/>
    <mergeCell ref="W49:Y50"/>
    <mergeCell ref="C50:D50"/>
    <mergeCell ref="E50:G50"/>
    <mergeCell ref="K50:M50"/>
    <mergeCell ref="N50:P50"/>
    <mergeCell ref="A47:A48"/>
    <mergeCell ref="B47:B48"/>
    <mergeCell ref="C47:D47"/>
    <mergeCell ref="E47:G48"/>
    <mergeCell ref="Q47:S48"/>
    <mergeCell ref="T47:T48"/>
    <mergeCell ref="U47:U48"/>
    <mergeCell ref="V47:V48"/>
    <mergeCell ref="W47:Y48"/>
    <mergeCell ref="C48:D48"/>
    <mergeCell ref="H48:J48"/>
    <mergeCell ref="K48:M48"/>
    <mergeCell ref="N48:P48"/>
    <mergeCell ref="B46:C46"/>
    <mergeCell ref="E46:G46"/>
    <mergeCell ref="H46:J46"/>
    <mergeCell ref="K46:M46"/>
    <mergeCell ref="N46:P46"/>
    <mergeCell ref="Q46:S46"/>
    <mergeCell ref="T46:V46"/>
    <mergeCell ref="W46:Y46"/>
    <mergeCell ref="AM46:AN46"/>
    <mergeCell ref="A42:A43"/>
    <mergeCell ref="B42:B43"/>
    <mergeCell ref="C42:D42"/>
    <mergeCell ref="N42:P43"/>
    <mergeCell ref="Q42:S43"/>
    <mergeCell ref="T42:T43"/>
    <mergeCell ref="U42:U43"/>
    <mergeCell ref="V42:V43"/>
    <mergeCell ref="W42:Y43"/>
    <mergeCell ref="C43:D43"/>
    <mergeCell ref="E43:G43"/>
    <mergeCell ref="H43:J43"/>
    <mergeCell ref="K43:M43"/>
    <mergeCell ref="A40:A41"/>
    <mergeCell ref="B40:B41"/>
    <mergeCell ref="C40:D40"/>
    <mergeCell ref="K40:M41"/>
    <mergeCell ref="Q40:S41"/>
    <mergeCell ref="T40:T41"/>
    <mergeCell ref="U40:U41"/>
    <mergeCell ref="V40:V41"/>
    <mergeCell ref="W40:Y41"/>
    <mergeCell ref="C41:D41"/>
    <mergeCell ref="E41:G41"/>
    <mergeCell ref="H41:J41"/>
    <mergeCell ref="N41:P41"/>
    <mergeCell ref="A38:A39"/>
    <mergeCell ref="B38:B39"/>
    <mergeCell ref="C38:D38"/>
    <mergeCell ref="H38:J39"/>
    <mergeCell ref="Q38:S39"/>
    <mergeCell ref="T38:T39"/>
    <mergeCell ref="U38:U39"/>
    <mergeCell ref="V38:V39"/>
    <mergeCell ref="W38:Y39"/>
    <mergeCell ref="C39:D39"/>
    <mergeCell ref="E39:G39"/>
    <mergeCell ref="K39:M39"/>
    <mergeCell ref="N39:P39"/>
    <mergeCell ref="A36:A37"/>
    <mergeCell ref="B36:B37"/>
    <mergeCell ref="C36:D36"/>
    <mergeCell ref="E36:G37"/>
    <mergeCell ref="Q36:S37"/>
    <mergeCell ref="T36:T37"/>
    <mergeCell ref="U36:U37"/>
    <mergeCell ref="V36:V37"/>
    <mergeCell ref="W36:Y37"/>
    <mergeCell ref="C37:D37"/>
    <mergeCell ref="H37:J37"/>
    <mergeCell ref="K37:M37"/>
    <mergeCell ref="N37:P37"/>
    <mergeCell ref="B35:C35"/>
    <mergeCell ref="E35:G35"/>
    <mergeCell ref="H35:J35"/>
    <mergeCell ref="K35:M35"/>
    <mergeCell ref="N35:P35"/>
    <mergeCell ref="Q35:S35"/>
    <mergeCell ref="T35:V35"/>
    <mergeCell ref="W35:Y35"/>
    <mergeCell ref="AM35:AN35"/>
    <mergeCell ref="A31:A32"/>
    <mergeCell ref="B31:B32"/>
    <mergeCell ref="C31:D31"/>
    <mergeCell ref="N31:P32"/>
    <mergeCell ref="Q31:S32"/>
    <mergeCell ref="T31:T32"/>
    <mergeCell ref="U31:U32"/>
    <mergeCell ref="V31:V32"/>
    <mergeCell ref="W31:Y32"/>
    <mergeCell ref="C32:D32"/>
    <mergeCell ref="E32:G32"/>
    <mergeCell ref="H32:J32"/>
    <mergeCell ref="K32:M32"/>
    <mergeCell ref="A29:A30"/>
    <mergeCell ref="B29:B30"/>
    <mergeCell ref="C29:D29"/>
    <mergeCell ref="K29:M30"/>
    <mergeCell ref="Q29:S30"/>
    <mergeCell ref="T29:T30"/>
    <mergeCell ref="U29:U30"/>
    <mergeCell ref="V29:V30"/>
    <mergeCell ref="W29:Y30"/>
    <mergeCell ref="C30:D30"/>
    <mergeCell ref="E30:G30"/>
    <mergeCell ref="H30:J30"/>
    <mergeCell ref="N30:P30"/>
    <mergeCell ref="A27:A28"/>
    <mergeCell ref="B27:B28"/>
    <mergeCell ref="C27:D27"/>
    <mergeCell ref="H27:J28"/>
    <mergeCell ref="Q27:S28"/>
    <mergeCell ref="T27:T28"/>
    <mergeCell ref="U27:U28"/>
    <mergeCell ref="V27:V28"/>
    <mergeCell ref="W27:Y28"/>
    <mergeCell ref="C28:D28"/>
    <mergeCell ref="E28:G28"/>
    <mergeCell ref="K28:M28"/>
    <mergeCell ref="N28:P28"/>
    <mergeCell ref="A25:A26"/>
    <mergeCell ref="B25:B26"/>
    <mergeCell ref="C25:D25"/>
    <mergeCell ref="E25:G26"/>
    <mergeCell ref="Q25:S26"/>
    <mergeCell ref="T25:T26"/>
    <mergeCell ref="U25:U26"/>
    <mergeCell ref="V25:V26"/>
    <mergeCell ref="W25:Y26"/>
    <mergeCell ref="C26:D26"/>
    <mergeCell ref="H26:J26"/>
    <mergeCell ref="K26:M26"/>
    <mergeCell ref="N26:P26"/>
    <mergeCell ref="B24:C24"/>
    <mergeCell ref="E24:G24"/>
    <mergeCell ref="H24:J24"/>
    <mergeCell ref="K24:M24"/>
    <mergeCell ref="N24:P24"/>
    <mergeCell ref="Q24:S24"/>
    <mergeCell ref="T24:V24"/>
    <mergeCell ref="W24:Y24"/>
    <mergeCell ref="AM24:AN24"/>
    <mergeCell ref="A20:A21"/>
    <mergeCell ref="B20:B21"/>
    <mergeCell ref="C20:D20"/>
    <mergeCell ref="N20:P21"/>
    <mergeCell ref="Q20:S21"/>
    <mergeCell ref="W20:Y21"/>
    <mergeCell ref="C21:D21"/>
    <mergeCell ref="E21:G21"/>
    <mergeCell ref="H21:J21"/>
    <mergeCell ref="K21:M21"/>
    <mergeCell ref="A18:A19"/>
    <mergeCell ref="B18:B19"/>
    <mergeCell ref="C18:D18"/>
    <mergeCell ref="K18:M19"/>
    <mergeCell ref="Q18:S19"/>
    <mergeCell ref="W18:Y19"/>
    <mergeCell ref="C19:D19"/>
    <mergeCell ref="E19:G19"/>
    <mergeCell ref="H19:J19"/>
    <mergeCell ref="N19:P19"/>
    <mergeCell ref="A16:A17"/>
    <mergeCell ref="B16:B17"/>
    <mergeCell ref="C16:D16"/>
    <mergeCell ref="H16:J17"/>
    <mergeCell ref="Q16:S17"/>
    <mergeCell ref="W16:Y17"/>
    <mergeCell ref="C17:D17"/>
    <mergeCell ref="E17:G17"/>
    <mergeCell ref="K17:M17"/>
    <mergeCell ref="N17:P17"/>
    <mergeCell ref="K13:M13"/>
    <mergeCell ref="N13:P13"/>
    <mergeCell ref="Q13:S13"/>
    <mergeCell ref="T13:V13"/>
    <mergeCell ref="W13:Y13"/>
    <mergeCell ref="AM13:AN13"/>
    <mergeCell ref="A14:A15"/>
    <mergeCell ref="B14:B15"/>
    <mergeCell ref="C14:D14"/>
    <mergeCell ref="E14:G15"/>
    <mergeCell ref="Q14:S15"/>
    <mergeCell ref="T14:T15"/>
    <mergeCell ref="U14:U15"/>
    <mergeCell ref="V14:V15"/>
    <mergeCell ref="W14:Y15"/>
    <mergeCell ref="C15:D15"/>
    <mergeCell ref="H15:J15"/>
    <mergeCell ref="K15:M15"/>
    <mergeCell ref="N15:P15"/>
    <mergeCell ref="Q73:S74"/>
    <mergeCell ref="T73:T74"/>
    <mergeCell ref="U73:U74"/>
    <mergeCell ref="V73:V74"/>
    <mergeCell ref="W73:Y74"/>
    <mergeCell ref="A75:A76"/>
    <mergeCell ref="B75:B76"/>
    <mergeCell ref="C75:D75"/>
    <mergeCell ref="N75:P76"/>
    <mergeCell ref="C76:D76"/>
    <mergeCell ref="E76:G76"/>
    <mergeCell ref="H76:J76"/>
    <mergeCell ref="K76:M76"/>
    <mergeCell ref="Q75:S76"/>
    <mergeCell ref="T75:T76"/>
    <mergeCell ref="U75:U76"/>
    <mergeCell ref="V75:V76"/>
    <mergeCell ref="W75:Y76"/>
    <mergeCell ref="A71:A72"/>
    <mergeCell ref="B71:B72"/>
    <mergeCell ref="C71:D71"/>
    <mergeCell ref="H71:J72"/>
    <mergeCell ref="C72:D72"/>
    <mergeCell ref="E72:G72"/>
    <mergeCell ref="K72:M72"/>
    <mergeCell ref="N72:P72"/>
    <mergeCell ref="A73:A74"/>
    <mergeCell ref="B73:B74"/>
    <mergeCell ref="C73:D73"/>
    <mergeCell ref="K73:M74"/>
    <mergeCell ref="C74:D74"/>
    <mergeCell ref="E74:G74"/>
    <mergeCell ref="H74:J74"/>
    <mergeCell ref="N74:P74"/>
    <mergeCell ref="U9:U10"/>
    <mergeCell ref="Q9:S10"/>
    <mergeCell ref="T5:T6"/>
    <mergeCell ref="U5:U6"/>
    <mergeCell ref="AM68:AN68"/>
    <mergeCell ref="A69:A70"/>
    <mergeCell ref="B69:B70"/>
    <mergeCell ref="C69:D69"/>
    <mergeCell ref="E69:G70"/>
    <mergeCell ref="C70:D70"/>
    <mergeCell ref="H70:J70"/>
    <mergeCell ref="K70:M70"/>
    <mergeCell ref="N70:P70"/>
    <mergeCell ref="B68:C68"/>
    <mergeCell ref="E68:G68"/>
    <mergeCell ref="H68:J68"/>
    <mergeCell ref="K68:M68"/>
    <mergeCell ref="N68:P68"/>
    <mergeCell ref="Q68:S68"/>
    <mergeCell ref="T68:V68"/>
    <mergeCell ref="W68:Y68"/>
    <mergeCell ref="B13:C13"/>
    <mergeCell ref="E13:G13"/>
    <mergeCell ref="H13:J13"/>
    <mergeCell ref="E3:G4"/>
    <mergeCell ref="C4:D4"/>
    <mergeCell ref="A3:A4"/>
    <mergeCell ref="H4:J4"/>
    <mergeCell ref="K4:M4"/>
    <mergeCell ref="N4:P4"/>
    <mergeCell ref="Q3:S4"/>
    <mergeCell ref="W2:Y2"/>
    <mergeCell ref="W3:Y4"/>
    <mergeCell ref="T2:V2"/>
    <mergeCell ref="V3:V4"/>
    <mergeCell ref="B3:B4"/>
    <mergeCell ref="C3:D3"/>
    <mergeCell ref="B2:C2"/>
    <mergeCell ref="E2:G2"/>
    <mergeCell ref="H2:J2"/>
    <mergeCell ref="K2:M2"/>
    <mergeCell ref="N2:P2"/>
    <mergeCell ref="Q2:S2"/>
    <mergeCell ref="H5:J6"/>
    <mergeCell ref="C10:D10"/>
    <mergeCell ref="N9:P10"/>
    <mergeCell ref="A9:A10"/>
    <mergeCell ref="B9:B10"/>
    <mergeCell ref="C9:D9"/>
    <mergeCell ref="C8:D8"/>
    <mergeCell ref="E8:G8"/>
    <mergeCell ref="H8:J8"/>
    <mergeCell ref="N8:P8"/>
    <mergeCell ref="B5:B6"/>
    <mergeCell ref="C5:D5"/>
    <mergeCell ref="A7:A8"/>
    <mergeCell ref="B7:B8"/>
    <mergeCell ref="K7:M8"/>
    <mergeCell ref="C7:D7"/>
    <mergeCell ref="C6:D6"/>
    <mergeCell ref="A5:A6"/>
    <mergeCell ref="E10:G10"/>
    <mergeCell ref="H10:J10"/>
    <mergeCell ref="K10:M10"/>
    <mergeCell ref="E6:G6"/>
    <mergeCell ref="K6:M6"/>
    <mergeCell ref="N6:P6"/>
    <mergeCell ref="AM2:AN2"/>
    <mergeCell ref="Q69:S70"/>
    <mergeCell ref="T69:T70"/>
    <mergeCell ref="U69:U70"/>
    <mergeCell ref="V69:V70"/>
    <mergeCell ref="W69:Y70"/>
    <mergeCell ref="Q71:S72"/>
    <mergeCell ref="T71:T72"/>
    <mergeCell ref="U71:U72"/>
    <mergeCell ref="V71:V72"/>
    <mergeCell ref="W71:Y72"/>
    <mergeCell ref="T3:T4"/>
    <mergeCell ref="U3:U4"/>
    <mergeCell ref="Q5:S6"/>
    <mergeCell ref="Q7:S8"/>
    <mergeCell ref="W5:Y6"/>
    <mergeCell ref="W7:Y8"/>
    <mergeCell ref="W9:Y10"/>
    <mergeCell ref="T7:T8"/>
    <mergeCell ref="U7:U8"/>
    <mergeCell ref="V7:V8"/>
    <mergeCell ref="V9:V10"/>
    <mergeCell ref="V5:V6"/>
    <mergeCell ref="T9:T10"/>
    <mergeCell ref="B79:C79"/>
    <mergeCell ref="E79:G79"/>
    <mergeCell ref="H79:J79"/>
    <mergeCell ref="K79:M79"/>
    <mergeCell ref="N79:P79"/>
    <mergeCell ref="Q79:S79"/>
    <mergeCell ref="T79:V79"/>
    <mergeCell ref="W79:Y79"/>
    <mergeCell ref="AM79:AN79"/>
    <mergeCell ref="A80:A81"/>
    <mergeCell ref="B80:B81"/>
    <mergeCell ref="C80:D80"/>
    <mergeCell ref="E80:G81"/>
    <mergeCell ref="Q80:S81"/>
    <mergeCell ref="T80:T81"/>
    <mergeCell ref="U80:U81"/>
    <mergeCell ref="V80:V81"/>
    <mergeCell ref="W80:Y81"/>
    <mergeCell ref="C81:D81"/>
    <mergeCell ref="H81:J81"/>
    <mergeCell ref="K81:M81"/>
    <mergeCell ref="N81:P81"/>
    <mergeCell ref="A82:A83"/>
    <mergeCell ref="B82:B83"/>
    <mergeCell ref="C82:D82"/>
    <mergeCell ref="H82:J83"/>
    <mergeCell ref="Q82:S83"/>
    <mergeCell ref="T82:T83"/>
    <mergeCell ref="U82:U83"/>
    <mergeCell ref="V82:V83"/>
    <mergeCell ref="W82:Y83"/>
    <mergeCell ref="C83:D83"/>
    <mergeCell ref="E83:G83"/>
    <mergeCell ref="K83:M83"/>
    <mergeCell ref="N83:P83"/>
    <mergeCell ref="A84:A85"/>
    <mergeCell ref="B84:B85"/>
    <mergeCell ref="C84:D84"/>
    <mergeCell ref="K84:M85"/>
    <mergeCell ref="Q84:S85"/>
    <mergeCell ref="T84:T85"/>
    <mergeCell ref="U84:U85"/>
    <mergeCell ref="V84:V85"/>
    <mergeCell ref="W84:Y85"/>
    <mergeCell ref="C85:D85"/>
    <mergeCell ref="E85:G85"/>
    <mergeCell ref="H85:J85"/>
    <mergeCell ref="N85:P85"/>
    <mergeCell ref="A86:A87"/>
    <mergeCell ref="B86:B87"/>
    <mergeCell ref="C86:D86"/>
    <mergeCell ref="N86:P87"/>
    <mergeCell ref="Q86:S87"/>
    <mergeCell ref="T86:T87"/>
    <mergeCell ref="U86:U87"/>
    <mergeCell ref="V86:V87"/>
    <mergeCell ref="W86:Y87"/>
    <mergeCell ref="C87:D87"/>
    <mergeCell ref="E87:G87"/>
    <mergeCell ref="H87:J87"/>
    <mergeCell ref="K87:M87"/>
    <mergeCell ref="B90:C90"/>
    <mergeCell ref="E90:G90"/>
    <mergeCell ref="H90:J90"/>
    <mergeCell ref="K90:M90"/>
    <mergeCell ref="N90:P90"/>
    <mergeCell ref="Q90:S90"/>
    <mergeCell ref="T90:V90"/>
    <mergeCell ref="W90:Y90"/>
    <mergeCell ref="AM90:AN90"/>
    <mergeCell ref="A91:A92"/>
    <mergeCell ref="B91:B92"/>
    <mergeCell ref="C91:D91"/>
    <mergeCell ref="E91:G92"/>
    <mergeCell ref="Q91:S92"/>
    <mergeCell ref="T91:T92"/>
    <mergeCell ref="U91:U92"/>
    <mergeCell ref="V91:V92"/>
    <mergeCell ref="W91:Y92"/>
    <mergeCell ref="C92:D92"/>
    <mergeCell ref="H92:J92"/>
    <mergeCell ref="K92:M92"/>
    <mergeCell ref="N92:P92"/>
    <mergeCell ref="A93:A94"/>
    <mergeCell ref="B93:B94"/>
    <mergeCell ref="C93:D93"/>
    <mergeCell ref="H93:J94"/>
    <mergeCell ref="Q93:S94"/>
    <mergeCell ref="T93:T94"/>
    <mergeCell ref="U93:U94"/>
    <mergeCell ref="V93:V94"/>
    <mergeCell ref="W93:Y94"/>
    <mergeCell ref="C94:D94"/>
    <mergeCell ref="E94:G94"/>
    <mergeCell ref="K94:M94"/>
    <mergeCell ref="N94:P94"/>
    <mergeCell ref="A95:A96"/>
    <mergeCell ref="B95:B96"/>
    <mergeCell ref="C95:D95"/>
    <mergeCell ref="K95:M96"/>
    <mergeCell ref="Q95:S96"/>
    <mergeCell ref="T95:T96"/>
    <mergeCell ref="U95:U96"/>
    <mergeCell ref="V95:V96"/>
    <mergeCell ref="W95:Y96"/>
    <mergeCell ref="C96:D96"/>
    <mergeCell ref="E96:G96"/>
    <mergeCell ref="H96:J96"/>
    <mergeCell ref="N96:P96"/>
    <mergeCell ref="A97:A98"/>
    <mergeCell ref="B97:B98"/>
    <mergeCell ref="C97:D97"/>
    <mergeCell ref="N97:P98"/>
    <mergeCell ref="Q97:S98"/>
    <mergeCell ref="T97:T98"/>
    <mergeCell ref="U97:U98"/>
    <mergeCell ref="V97:V98"/>
    <mergeCell ref="W97:Y98"/>
    <mergeCell ref="C98:D98"/>
    <mergeCell ref="E98:G98"/>
    <mergeCell ref="H98:J98"/>
    <mergeCell ref="K98:M98"/>
    <mergeCell ref="B101:C101"/>
    <mergeCell ref="E101:G101"/>
    <mergeCell ref="H101:J101"/>
    <mergeCell ref="K101:M101"/>
    <mergeCell ref="N101:P101"/>
    <mergeCell ref="Q101:S101"/>
    <mergeCell ref="T101:V101"/>
    <mergeCell ref="W101:Y101"/>
    <mergeCell ref="AM101:AN101"/>
    <mergeCell ref="A102:A103"/>
    <mergeCell ref="B102:B103"/>
    <mergeCell ref="C102:D102"/>
    <mergeCell ref="E102:G103"/>
    <mergeCell ref="Q102:S103"/>
    <mergeCell ref="T102:T103"/>
    <mergeCell ref="U102:U103"/>
    <mergeCell ref="V102:V103"/>
    <mergeCell ref="W102:Y103"/>
    <mergeCell ref="C103:D103"/>
    <mergeCell ref="H103:J103"/>
    <mergeCell ref="K103:M103"/>
    <mergeCell ref="N103:P103"/>
    <mergeCell ref="A104:A105"/>
    <mergeCell ref="B104:B105"/>
    <mergeCell ref="C104:D104"/>
    <mergeCell ref="H104:J105"/>
    <mergeCell ref="Q104:S105"/>
    <mergeCell ref="T104:T105"/>
    <mergeCell ref="U104:U105"/>
    <mergeCell ref="V104:V105"/>
    <mergeCell ref="W104:Y105"/>
    <mergeCell ref="C105:D105"/>
    <mergeCell ref="E105:G105"/>
    <mergeCell ref="K105:M105"/>
    <mergeCell ref="N105:P105"/>
    <mergeCell ref="A106:A107"/>
    <mergeCell ref="B106:B107"/>
    <mergeCell ref="C106:D106"/>
    <mergeCell ref="K106:M107"/>
    <mergeCell ref="Q106:S107"/>
    <mergeCell ref="T106:T107"/>
    <mergeCell ref="U106:U107"/>
    <mergeCell ref="V106:V107"/>
    <mergeCell ref="W106:Y107"/>
    <mergeCell ref="C107:D107"/>
    <mergeCell ref="E107:G107"/>
    <mergeCell ref="H107:J107"/>
    <mergeCell ref="N107:P107"/>
    <mergeCell ref="A108:A109"/>
    <mergeCell ref="B108:B109"/>
    <mergeCell ref="C108:D108"/>
    <mergeCell ref="N108:P109"/>
    <mergeCell ref="Q108:S109"/>
    <mergeCell ref="T108:T109"/>
    <mergeCell ref="U108:U109"/>
    <mergeCell ref="V108:V109"/>
    <mergeCell ref="W108:Y109"/>
    <mergeCell ref="C109:D109"/>
    <mergeCell ref="E109:G109"/>
    <mergeCell ref="H109:J109"/>
    <mergeCell ref="K109:M109"/>
    <mergeCell ref="B112:C112"/>
    <mergeCell ref="E112:G112"/>
    <mergeCell ref="H112:J112"/>
    <mergeCell ref="K112:M112"/>
    <mergeCell ref="N112:P112"/>
    <mergeCell ref="Q112:S112"/>
    <mergeCell ref="T112:V112"/>
    <mergeCell ref="W112:Y112"/>
    <mergeCell ref="AM112:AN112"/>
    <mergeCell ref="A113:A114"/>
    <mergeCell ref="B113:B114"/>
    <mergeCell ref="C113:D113"/>
    <mergeCell ref="E113:G114"/>
    <mergeCell ref="Q113:S114"/>
    <mergeCell ref="T113:T114"/>
    <mergeCell ref="U113:U114"/>
    <mergeCell ref="V113:V114"/>
    <mergeCell ref="W113:Y114"/>
    <mergeCell ref="C114:D114"/>
    <mergeCell ref="H114:J114"/>
    <mergeCell ref="K114:M114"/>
    <mergeCell ref="N114:P114"/>
    <mergeCell ref="A115:A116"/>
    <mergeCell ref="B115:B116"/>
    <mergeCell ref="C115:D115"/>
    <mergeCell ref="H115:J116"/>
    <mergeCell ref="Q115:S116"/>
    <mergeCell ref="T115:T116"/>
    <mergeCell ref="U115:U116"/>
    <mergeCell ref="V115:V116"/>
    <mergeCell ref="W115:Y116"/>
    <mergeCell ref="C116:D116"/>
    <mergeCell ref="E116:G116"/>
    <mergeCell ref="K116:M116"/>
    <mergeCell ref="N116:P116"/>
    <mergeCell ref="A117:A118"/>
    <mergeCell ref="B117:B118"/>
    <mergeCell ref="C117:D117"/>
    <mergeCell ref="K117:M118"/>
    <mergeCell ref="Q117:S118"/>
    <mergeCell ref="T117:T118"/>
    <mergeCell ref="U117:U118"/>
    <mergeCell ref="V117:V118"/>
    <mergeCell ref="W117:Y118"/>
    <mergeCell ref="C118:D118"/>
    <mergeCell ref="E118:G118"/>
    <mergeCell ref="H118:J118"/>
    <mergeCell ref="N118:P118"/>
    <mergeCell ref="A119:A120"/>
    <mergeCell ref="B119:B120"/>
    <mergeCell ref="C119:D119"/>
    <mergeCell ref="N119:P120"/>
    <mergeCell ref="Q119:S120"/>
    <mergeCell ref="T119:T120"/>
    <mergeCell ref="U119:U120"/>
    <mergeCell ref="V119:V120"/>
    <mergeCell ref="W119:Y120"/>
    <mergeCell ref="C120:D120"/>
    <mergeCell ref="E120:G120"/>
    <mergeCell ref="H120:J120"/>
    <mergeCell ref="K120:M120"/>
  </mergeCells>
  <conditionalFormatting sqref="AP3:AP8">
    <cfRule type="expression" dxfId="31" priority="39" stopIfTrue="1">
      <formula>$AP3="CHYBA"</formula>
    </cfRule>
    <cfRule type="expression" dxfId="30" priority="40" stopIfTrue="1">
      <formula>$AP3="OK"</formula>
    </cfRule>
  </conditionalFormatting>
  <conditionalFormatting sqref="AP36:AP41">
    <cfRule type="expression" dxfId="29" priority="17" stopIfTrue="1">
      <formula>$AP36="CHYBA"</formula>
    </cfRule>
    <cfRule type="expression" dxfId="28" priority="18" stopIfTrue="1">
      <formula>$AP36="OK"</formula>
    </cfRule>
  </conditionalFormatting>
  <conditionalFormatting sqref="AP14:AP19">
    <cfRule type="expression" dxfId="27" priority="21" stopIfTrue="1">
      <formula>$AP14="CHYBA"</formula>
    </cfRule>
    <cfRule type="expression" dxfId="26" priority="22" stopIfTrue="1">
      <formula>$AP14="OK"</formula>
    </cfRule>
  </conditionalFormatting>
  <conditionalFormatting sqref="AP25:AP30">
    <cfRule type="expression" dxfId="25" priority="19" stopIfTrue="1">
      <formula>$AP25="CHYBA"</formula>
    </cfRule>
    <cfRule type="expression" dxfId="24" priority="20" stopIfTrue="1">
      <formula>$AP25="OK"</formula>
    </cfRule>
  </conditionalFormatting>
  <conditionalFormatting sqref="AP47:AP52">
    <cfRule type="expression" dxfId="23" priority="15" stopIfTrue="1">
      <formula>$AP47="CHYBA"</formula>
    </cfRule>
    <cfRule type="expression" dxfId="22" priority="16" stopIfTrue="1">
      <formula>$AP47="OK"</formula>
    </cfRule>
  </conditionalFormatting>
  <conditionalFormatting sqref="AP58:AP63">
    <cfRule type="expression" dxfId="21" priority="13" stopIfTrue="1">
      <formula>$AP58="CHYBA"</formula>
    </cfRule>
    <cfRule type="expression" dxfId="20" priority="14" stopIfTrue="1">
      <formula>$AP58="OK"</formula>
    </cfRule>
  </conditionalFormatting>
  <conditionalFormatting sqref="AP124:AP133">
    <cfRule type="expression" dxfId="19" priority="11" stopIfTrue="1">
      <formula>$AP124="CHYBA"</formula>
    </cfRule>
    <cfRule type="expression" dxfId="18" priority="12" stopIfTrue="1">
      <formula>$AP124="OK"</formula>
    </cfRule>
  </conditionalFormatting>
  <conditionalFormatting sqref="AP69:AP74">
    <cfRule type="expression" dxfId="17" priority="9" stopIfTrue="1">
      <formula>$AP69="CHYBA"</formula>
    </cfRule>
    <cfRule type="expression" dxfId="16" priority="10" stopIfTrue="1">
      <formula>$AP69="OK"</formula>
    </cfRule>
  </conditionalFormatting>
  <conditionalFormatting sqref="AP80:AP85">
    <cfRule type="expression" dxfId="15" priority="7" stopIfTrue="1">
      <formula>$AP80="CHYBA"</formula>
    </cfRule>
    <cfRule type="expression" dxfId="14" priority="8" stopIfTrue="1">
      <formula>$AP80="OK"</formula>
    </cfRule>
  </conditionalFormatting>
  <conditionalFormatting sqref="AP91:AP96">
    <cfRule type="expression" dxfId="13" priority="5" stopIfTrue="1">
      <formula>$AP91="CHYBA"</formula>
    </cfRule>
    <cfRule type="expression" dxfId="12" priority="6" stopIfTrue="1">
      <formula>$AP91="OK"</formula>
    </cfRule>
  </conditionalFormatting>
  <conditionalFormatting sqref="AP102:AP107">
    <cfRule type="expression" dxfId="11" priority="3" stopIfTrue="1">
      <formula>$AP102="CHYBA"</formula>
    </cfRule>
    <cfRule type="expression" dxfId="10" priority="4" stopIfTrue="1">
      <formula>$AP102="OK"</formula>
    </cfRule>
  </conditionalFormatting>
  <conditionalFormatting sqref="AP113:AP118">
    <cfRule type="expression" dxfId="9" priority="1" stopIfTrue="1">
      <formula>$AP113="CHYBA"</formula>
    </cfRule>
    <cfRule type="expression" dxfId="8" priority="2" stopIfTrue="1">
      <formula>$AP113="OK"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A37" zoomScale="85" zoomScaleNormal="85" workbookViewId="0">
      <selection activeCell="G52" sqref="G52"/>
    </sheetView>
  </sheetViews>
  <sheetFormatPr defaultRowHeight="14.4" x14ac:dyDescent="0.3"/>
  <cols>
    <col min="1" max="1" width="3" bestFit="1" customWidth="1"/>
    <col min="2" max="2" width="11.33203125" customWidth="1"/>
    <col min="3" max="3" width="13.33203125" customWidth="1"/>
    <col min="4" max="7" width="16.5546875" customWidth="1"/>
    <col min="8" max="8" width="12.77734375" bestFit="1" customWidth="1"/>
  </cols>
  <sheetData>
    <row r="1" spans="1:7" ht="18" x14ac:dyDescent="0.35">
      <c r="B1" s="31" t="s">
        <v>22</v>
      </c>
    </row>
    <row r="3" spans="1:7" ht="14.4" customHeight="1" x14ac:dyDescent="0.3">
      <c r="A3">
        <v>1</v>
      </c>
      <c r="B3" s="157" t="str">
        <f>IF(ISBLANK(A3),"",VLOOKUP(A3,'chlapci presence'!$A$2:$J$99,3)&amp;" "&amp;VLOOKUP(A3,'chlapci presence'!$A$2:$J$99,4))</f>
        <v>Kosina Ondřej</v>
      </c>
      <c r="C3" s="157"/>
    </row>
    <row r="4" spans="1:7" ht="14.4" customHeight="1" x14ac:dyDescent="0.3">
      <c r="B4" s="158" t="str">
        <f>IF(ISBLANK(A3),"",VLOOKUP(A3,'chlapci presence'!$A$2:$J$99,7))</f>
        <v>TJ Tatran Hostinné</v>
      </c>
      <c r="C4" s="159"/>
      <c r="D4" s="33" t="str">
        <f>B3</f>
        <v>Kosina Ondřej</v>
      </c>
    </row>
    <row r="5" spans="1:7" ht="14.4" customHeight="1" x14ac:dyDescent="0.3">
      <c r="B5" s="157" t="str">
        <f>IF(ISBLANK(A5),"",VLOOKUP(A5,'chlapci presence'!$A$2:$J$99,3)&amp;" "&amp;VLOOKUP(A5,'chlapci presence'!$A$2:$J$99,4))</f>
        <v/>
      </c>
      <c r="C5" s="157"/>
      <c r="D5" s="39"/>
      <c r="E5" s="32"/>
    </row>
    <row r="6" spans="1:7" ht="14.4" customHeight="1" x14ac:dyDescent="0.3">
      <c r="B6" s="158" t="str">
        <f>IF(ISBLANK(A5),"",VLOOKUP(A5,'chlapci presence'!$A$2:$J$99,7))</f>
        <v/>
      </c>
      <c r="C6" s="158"/>
      <c r="E6" s="33" t="str">
        <f>D4</f>
        <v>Kosina Ondřej</v>
      </c>
    </row>
    <row r="7" spans="1:7" ht="14.4" customHeight="1" x14ac:dyDescent="0.3">
      <c r="A7">
        <v>15</v>
      </c>
      <c r="B7" s="157" t="str">
        <f>IF(ISBLANK(A7),"",VLOOKUP(A7,'chlapci presence'!$A$2:$J$99,3)&amp;" "&amp;VLOOKUP(A7,'chlapci presence'!$A$2:$J$99,4))</f>
        <v>Vícha Jan</v>
      </c>
      <c r="C7" s="157"/>
      <c r="E7" s="39" t="s">
        <v>108</v>
      </c>
      <c r="F7" s="32"/>
    </row>
    <row r="8" spans="1:7" ht="14.4" customHeight="1" x14ac:dyDescent="0.3">
      <c r="B8" s="158" t="str">
        <f>IF(ISBLANK(A7),"",VLOOKUP(A7,'chlapci presence'!$A$2:$J$99,7))</f>
        <v>TJ Sokol PP Hradec Králové 2</v>
      </c>
      <c r="C8" s="159"/>
      <c r="D8" s="33" t="str">
        <f>B7</f>
        <v>Vícha Jan</v>
      </c>
      <c r="E8" s="32"/>
      <c r="F8" s="32"/>
    </row>
    <row r="9" spans="1:7" ht="14.4" customHeight="1" x14ac:dyDescent="0.3">
      <c r="A9">
        <v>19</v>
      </c>
      <c r="B9" s="157" t="str">
        <f>IF(ISBLANK(A9),"",VLOOKUP(A9,'chlapci presence'!$A$2:$J$99,3)&amp;" "&amp;VLOOKUP(A9,'chlapci presence'!$A$2:$J$99,4))</f>
        <v>Jetenský Jan</v>
      </c>
      <c r="C9" s="157"/>
      <c r="D9" s="39" t="s">
        <v>108</v>
      </c>
      <c r="F9" s="32"/>
    </row>
    <row r="10" spans="1:7" ht="14.4" customHeight="1" x14ac:dyDescent="0.3">
      <c r="B10" s="158" t="str">
        <f>IF(ISBLANK(A9),"",VLOOKUP(A9,'chlapci presence'!$A$2:$J$99,7))</f>
        <v>Tesla Pardubice</v>
      </c>
      <c r="C10" s="158"/>
      <c r="F10" s="33" t="str">
        <f>E6</f>
        <v>Kosina Ondřej</v>
      </c>
    </row>
    <row r="11" spans="1:7" ht="14.4" customHeight="1" x14ac:dyDescent="0.3">
      <c r="A11">
        <v>10</v>
      </c>
      <c r="B11" s="157" t="str">
        <f>IF(ISBLANK(A11),"",VLOOKUP(A11,'chlapci presence'!$A$2:$J$99,3)&amp;" "&amp;VLOOKUP(A11,'chlapci presence'!$A$2:$J$99,4))</f>
        <v>Nápravník Ondřej</v>
      </c>
      <c r="C11" s="157"/>
      <c r="F11" s="48" t="s">
        <v>109</v>
      </c>
      <c r="G11" s="32"/>
    </row>
    <row r="12" spans="1:7" ht="14.4" customHeight="1" x14ac:dyDescent="0.3">
      <c r="B12" s="158" t="str">
        <f>IF(ISBLANK(A11),"",VLOOKUP(A11,'chlapci presence'!$A$2:$J$99,7))</f>
        <v>Sokol Jaroměř-Josefov 2</v>
      </c>
      <c r="C12" s="159"/>
      <c r="D12" s="33" t="str">
        <f>B11</f>
        <v>Nápravník Ondřej</v>
      </c>
      <c r="F12" s="32"/>
      <c r="G12" s="32"/>
    </row>
    <row r="13" spans="1:7" ht="14.4" customHeight="1" x14ac:dyDescent="0.3">
      <c r="A13">
        <v>21</v>
      </c>
      <c r="B13" s="157" t="str">
        <f>IF(ISBLANK(A13),"",VLOOKUP(A13,'chlapci presence'!$A$2:$J$99,3)&amp;" "&amp;VLOOKUP(A13,'chlapci presence'!$A$2:$J$99,4))</f>
        <v>Cerman Jakub</v>
      </c>
      <c r="C13" s="157"/>
      <c r="D13" s="48" t="s">
        <v>108</v>
      </c>
      <c r="E13" s="32"/>
      <c r="F13" s="32"/>
      <c r="G13" s="32"/>
    </row>
    <row r="14" spans="1:7" ht="14.4" customHeight="1" x14ac:dyDescent="0.3">
      <c r="B14" s="158" t="str">
        <f>IF(ISBLANK(A13),"",VLOOKUP(A13,'chlapci presence'!$A$2:$J$99,7))</f>
        <v>TJ Tatran Hostinné</v>
      </c>
      <c r="C14" s="158"/>
      <c r="E14" s="33" t="str">
        <f>D12</f>
        <v>Nápravník Ondřej</v>
      </c>
      <c r="F14" s="32"/>
      <c r="G14" s="32"/>
    </row>
    <row r="15" spans="1:7" ht="14.4" customHeight="1" x14ac:dyDescent="0.3">
      <c r="B15" s="157" t="str">
        <f>IF(ISBLANK(A15),"",VLOOKUP(A15,'chlapci presence'!$A$2:$J$99,3)&amp;" "&amp;VLOOKUP(A15,'chlapci presence'!$A$2:$J$99,4))</f>
        <v/>
      </c>
      <c r="C15" s="157"/>
      <c r="E15" s="48" t="s">
        <v>109</v>
      </c>
      <c r="G15" s="32"/>
    </row>
    <row r="16" spans="1:7" ht="14.4" customHeight="1" x14ac:dyDescent="0.3">
      <c r="B16" s="158" t="str">
        <f>IF(ISBLANK(A15),"",VLOOKUP(A15,'chlapci presence'!$A$2:$J$99,7))</f>
        <v/>
      </c>
      <c r="C16" s="159"/>
      <c r="D16" s="33" t="str">
        <f>B17</f>
        <v>Váša Tomáš</v>
      </c>
      <c r="E16" s="32"/>
      <c r="G16" s="32"/>
    </row>
    <row r="17" spans="1:8" ht="14.4" customHeight="1" x14ac:dyDescent="0.3">
      <c r="A17">
        <v>5</v>
      </c>
      <c r="B17" s="157" t="str">
        <f>IF(ISBLANK(A17),"",VLOOKUP(A17,'chlapci presence'!$A$2:$J$99,3)&amp;" "&amp;VLOOKUP(A17,'chlapci presence'!$A$2:$J$99,4))</f>
        <v>Váša Tomáš</v>
      </c>
      <c r="C17" s="157"/>
      <c r="D17" s="39"/>
      <c r="G17" s="32"/>
    </row>
    <row r="18" spans="1:8" ht="14.4" customHeight="1" x14ac:dyDescent="0.3">
      <c r="B18" s="158" t="str">
        <f>IF(ISBLANK(A17),"",VLOOKUP(A17,'chlapci presence'!$A$2:$J$99,7))</f>
        <v>Heřmanův Městec</v>
      </c>
      <c r="C18" s="158"/>
      <c r="G18" s="33" t="str">
        <f>F10</f>
        <v>Kosina Ondřej</v>
      </c>
    </row>
    <row r="19" spans="1:8" ht="14.4" customHeight="1" x14ac:dyDescent="0.3">
      <c r="A19">
        <v>7</v>
      </c>
      <c r="B19" s="157" t="str">
        <f>IF(ISBLANK(A19),"",VLOOKUP(A19,'chlapci presence'!$A$2:$J$99,3)&amp;" "&amp;VLOOKUP(A19,'chlapci presence'!$A$2:$J$99,4))</f>
        <v>Hejduk Antonín</v>
      </c>
      <c r="C19" s="157"/>
      <c r="G19" s="39" t="s">
        <v>108</v>
      </c>
      <c r="H19" s="32"/>
    </row>
    <row r="20" spans="1:8" ht="14.4" customHeight="1" x14ac:dyDescent="0.3">
      <c r="B20" s="158" t="str">
        <f>IF(ISBLANK(A19),"",VLOOKUP(A19,'chlapci presence'!$A$2:$J$99,7))</f>
        <v>TJ Sokol PP Hradec Králové 2</v>
      </c>
      <c r="C20" s="159"/>
      <c r="D20" s="33" t="str">
        <f>B19</f>
        <v>Hejduk Antonín</v>
      </c>
      <c r="G20" s="32"/>
      <c r="H20" s="32"/>
    </row>
    <row r="21" spans="1:8" ht="14.4" customHeight="1" x14ac:dyDescent="0.3">
      <c r="B21" s="157" t="str">
        <f>IF(ISBLANK(A21),"",VLOOKUP(A21,'chlapci presence'!$A$2:$J$99,3)&amp;" "&amp;VLOOKUP(A21,'chlapci presence'!$A$2:$J$99,4))</f>
        <v/>
      </c>
      <c r="C21" s="157"/>
      <c r="D21" s="39"/>
      <c r="E21" s="32"/>
      <c r="G21" s="32"/>
      <c r="H21" s="32"/>
    </row>
    <row r="22" spans="1:8" ht="14.4" customHeight="1" x14ac:dyDescent="0.3">
      <c r="B22" s="158" t="str">
        <f>IF(ISBLANK(A21),"",VLOOKUP(A21,'chlapci presence'!$A$2:$J$99,7))</f>
        <v/>
      </c>
      <c r="C22" s="158"/>
      <c r="E22" s="33" t="str">
        <f>D24</f>
        <v>Šimek Tomáš</v>
      </c>
      <c r="G22" s="32"/>
      <c r="H22" s="32"/>
    </row>
    <row r="23" spans="1:8" ht="14.4" customHeight="1" x14ac:dyDescent="0.3">
      <c r="A23">
        <v>16</v>
      </c>
      <c r="B23" s="157" t="str">
        <f>IF(ISBLANK(A23),"",VLOOKUP(A23,'chlapci presence'!$A$2:$J$99,3)&amp;" "&amp;VLOOKUP(A23,'chlapci presence'!$A$2:$J$99,4))</f>
        <v>Šimek Tomáš</v>
      </c>
      <c r="C23" s="157"/>
      <c r="E23" s="39" t="s">
        <v>108</v>
      </c>
      <c r="F23" s="32"/>
      <c r="G23" s="32"/>
      <c r="H23" s="32"/>
    </row>
    <row r="24" spans="1:8" ht="14.4" customHeight="1" x14ac:dyDescent="0.3">
      <c r="B24" s="158" t="str">
        <f>IF(ISBLANK(A23),"",VLOOKUP(A23,'chlapci presence'!$A$2:$J$99,7))</f>
        <v>Tesla Pardubice</v>
      </c>
      <c r="C24" s="159"/>
      <c r="D24" s="33" t="str">
        <f>B23</f>
        <v>Šimek Tomáš</v>
      </c>
      <c r="E24" s="32"/>
      <c r="F24" s="32"/>
      <c r="G24" s="32"/>
      <c r="H24" s="32"/>
    </row>
    <row r="25" spans="1:8" ht="14.4" customHeight="1" x14ac:dyDescent="0.3">
      <c r="A25">
        <v>20</v>
      </c>
      <c r="B25" s="157" t="str">
        <f>IF(ISBLANK(A25),"",VLOOKUP(A25,'chlapci presence'!$A$2:$J$99,3)&amp;" "&amp;VLOOKUP(A25,'chlapci presence'!$A$2:$J$99,4))</f>
        <v>Šitina Jan</v>
      </c>
      <c r="C25" s="157"/>
      <c r="D25" s="48" t="s">
        <v>109</v>
      </c>
      <c r="F25" s="32"/>
      <c r="G25" s="32"/>
      <c r="H25" s="32"/>
    </row>
    <row r="26" spans="1:8" ht="14.4" customHeight="1" x14ac:dyDescent="0.3">
      <c r="B26" s="158" t="str">
        <f>IF(ISBLANK(A25),"",VLOOKUP(A25,'chlapci presence'!$A$2:$J$99,7))</f>
        <v>TJ Tatran Hostinné</v>
      </c>
      <c r="C26" s="158"/>
      <c r="F26" s="33" t="str">
        <f>E30</f>
        <v>Sýkora Vojtěch</v>
      </c>
      <c r="G26" s="32"/>
      <c r="H26" s="32"/>
    </row>
    <row r="27" spans="1:8" ht="14.4" customHeight="1" x14ac:dyDescent="0.3">
      <c r="A27">
        <v>18</v>
      </c>
      <c r="B27" s="157" t="str">
        <f>IF(ISBLANK(A27),"",VLOOKUP(A27,'chlapci presence'!$A$2:$J$99,3)&amp;" "&amp;VLOOKUP(A27,'chlapci presence'!$A$2:$J$99,4))</f>
        <v>Donát Antonín</v>
      </c>
      <c r="C27" s="157"/>
      <c r="F27" s="48" t="s">
        <v>109</v>
      </c>
      <c r="H27" s="32"/>
    </row>
    <row r="28" spans="1:8" ht="14.4" customHeight="1" x14ac:dyDescent="0.3">
      <c r="B28" s="158" t="str">
        <f>IF(ISBLANK(A27),"",VLOOKUP(A27,'chlapci presence'!$A$2:$J$99,7))</f>
        <v>TJ Tatran Hostinné</v>
      </c>
      <c r="C28" s="159"/>
      <c r="D28" s="33" t="str">
        <f>B27</f>
        <v>Donát Antonín</v>
      </c>
      <c r="F28" s="32"/>
      <c r="H28" s="32"/>
    </row>
    <row r="29" spans="1:8" ht="14.4" customHeight="1" x14ac:dyDescent="0.3">
      <c r="A29">
        <v>24</v>
      </c>
      <c r="B29" s="157" t="str">
        <f>IF(ISBLANK(A29),"",VLOOKUP(A29,'chlapci presence'!$A$2:$J$99,3)&amp;" "&amp;VLOOKUP(A29,'chlapci presence'!$A$2:$J$99,4))</f>
        <v>Mikan Alexandr</v>
      </c>
      <c r="C29" s="157"/>
      <c r="D29" s="39" t="s">
        <v>108</v>
      </c>
      <c r="E29" s="32"/>
      <c r="F29" s="32"/>
      <c r="H29" s="32"/>
    </row>
    <row r="30" spans="1:8" ht="14.4" customHeight="1" x14ac:dyDescent="0.3">
      <c r="B30" s="158" t="str">
        <f>IF(ISBLANK(A29),"",VLOOKUP(A29,'chlapci presence'!$A$2:$J$99,7))</f>
        <v>Sokol Chrudim</v>
      </c>
      <c r="C30" s="158"/>
      <c r="E30" s="33" t="str">
        <f>D32</f>
        <v>Sýkora Vojtěch</v>
      </c>
      <c r="F30" s="32"/>
      <c r="H30" s="32"/>
    </row>
    <row r="31" spans="1:8" ht="14.4" customHeight="1" x14ac:dyDescent="0.3">
      <c r="B31" s="157" t="str">
        <f>IF(ISBLANK(A31),"",VLOOKUP(A31,'chlapci presence'!$A$2:$J$99,3)&amp;" "&amp;VLOOKUP(A31,'chlapci presence'!$A$2:$J$99,4))</f>
        <v/>
      </c>
      <c r="C31" s="157"/>
      <c r="E31" s="39" t="s">
        <v>108</v>
      </c>
      <c r="H31" s="32"/>
    </row>
    <row r="32" spans="1:8" ht="14.4" customHeight="1" x14ac:dyDescent="0.3">
      <c r="B32" s="158" t="str">
        <f>IF(ISBLANK(A31),"",VLOOKUP(A31,'chlapci presence'!$A$2:$J$99,7))</f>
        <v/>
      </c>
      <c r="C32" s="159"/>
      <c r="D32" s="33" t="str">
        <f>B33</f>
        <v>Sýkora Vojtěch</v>
      </c>
      <c r="E32" s="32"/>
      <c r="H32" s="32"/>
    </row>
    <row r="33" spans="1:8" ht="14.4" customHeight="1" x14ac:dyDescent="0.3">
      <c r="A33">
        <v>4</v>
      </c>
      <c r="B33" s="157" t="str">
        <f>IF(ISBLANK(A33),"",VLOOKUP(A33,'chlapci presence'!$A$2:$J$99,3)&amp;" "&amp;VLOOKUP(A33,'chlapci presence'!$A$2:$J$99,4))</f>
        <v>Sýkora Vojtěch</v>
      </c>
      <c r="C33" s="157"/>
      <c r="D33" s="39"/>
      <c r="H33" s="32"/>
    </row>
    <row r="34" spans="1:8" ht="14.4" customHeight="1" x14ac:dyDescent="0.3">
      <c r="B34" s="158" t="str">
        <f>IF(ISBLANK(A33),"",VLOOKUP(A33,'chlapci presence'!$A$2:$J$99,7))</f>
        <v>Tesla Pardubice</v>
      </c>
      <c r="C34" s="158"/>
      <c r="H34" s="33" t="str">
        <f>G18</f>
        <v>Kosina Ondřej</v>
      </c>
    </row>
    <row r="35" spans="1:8" ht="14.4" customHeight="1" x14ac:dyDescent="0.3">
      <c r="A35">
        <v>3</v>
      </c>
      <c r="B35" s="157" t="str">
        <f>IF(ISBLANK(A35),"",VLOOKUP(A35,'chlapci presence'!$A$2:$J$99,3)&amp;" "&amp;VLOOKUP(A35,'chlapci presence'!$A$2:$J$99,4))</f>
        <v>Gazárek Radim</v>
      </c>
      <c r="C35" s="157"/>
      <c r="H35" s="39" t="s">
        <v>108</v>
      </c>
    </row>
    <row r="36" spans="1:8" ht="14.4" customHeight="1" x14ac:dyDescent="0.3">
      <c r="B36" s="158" t="str">
        <f>IF(ISBLANK(A35),"",VLOOKUP(A35,'chlapci presence'!$A$2:$J$99,7))</f>
        <v>TJ Tatran Hostinné</v>
      </c>
      <c r="C36" s="159"/>
      <c r="D36" s="33" t="str">
        <f>B35</f>
        <v>Gazárek Radim</v>
      </c>
      <c r="H36" s="32"/>
    </row>
    <row r="37" spans="1:8" ht="14.4" customHeight="1" x14ac:dyDescent="0.3">
      <c r="B37" s="157" t="str">
        <f>IF(ISBLANK(A37),"",VLOOKUP(A37,'chlapci presence'!$A$2:$J$99,3)&amp;" "&amp;VLOOKUP(A37,'chlapci presence'!$A$2:$J$99,4))</f>
        <v/>
      </c>
      <c r="C37" s="157"/>
      <c r="D37" s="39"/>
      <c r="E37" s="32"/>
      <c r="H37" s="32"/>
    </row>
    <row r="38" spans="1:8" ht="14.4" customHeight="1" x14ac:dyDescent="0.3">
      <c r="B38" s="158" t="str">
        <f>IF(ISBLANK(A37),"",VLOOKUP(A37,'chlapci presence'!$A$2:$J$99,7))</f>
        <v/>
      </c>
      <c r="C38" s="158"/>
      <c r="E38" s="33" t="str">
        <f>D36</f>
        <v>Gazárek Radim</v>
      </c>
      <c r="H38" s="32"/>
    </row>
    <row r="39" spans="1:8" ht="14.4" customHeight="1" x14ac:dyDescent="0.3">
      <c r="A39">
        <v>23</v>
      </c>
      <c r="B39" s="157" t="str">
        <f>IF(ISBLANK(A39),"",VLOOKUP(A39,'chlapci presence'!$A$2:$J$99,3)&amp;" "&amp;VLOOKUP(A39,'chlapci presence'!$A$2:$J$99,4))</f>
        <v>Fuksa Lukáš</v>
      </c>
      <c r="C39" s="157"/>
      <c r="E39" s="48" t="s">
        <v>110</v>
      </c>
      <c r="F39" s="32"/>
      <c r="H39" s="32"/>
    </row>
    <row r="40" spans="1:8" ht="14.4" customHeight="1" x14ac:dyDescent="0.3">
      <c r="B40" s="158" t="str">
        <f>IF(ISBLANK(A39),"",VLOOKUP(A39,'chlapci presence'!$A$2:$J$99,7))</f>
        <v>TTC Kostelec nad Orlicí</v>
      </c>
      <c r="C40" s="159"/>
      <c r="D40" s="33" t="str">
        <f>B39</f>
        <v>Fuksa Lukáš</v>
      </c>
      <c r="E40" s="32"/>
      <c r="F40" s="32"/>
      <c r="H40" s="32"/>
    </row>
    <row r="41" spans="1:8" ht="14.4" customHeight="1" x14ac:dyDescent="0.3">
      <c r="A41">
        <v>12</v>
      </c>
      <c r="B41" s="157" t="str">
        <f>IF(ISBLANK(A41),"",VLOOKUP(A41,'chlapci presence'!$A$2:$J$99,3)&amp;" "&amp;VLOOKUP(A41,'chlapci presence'!$A$2:$J$99,4))</f>
        <v>Horák Antonín</v>
      </c>
      <c r="C41" s="157"/>
      <c r="D41" s="39" t="s">
        <v>108</v>
      </c>
      <c r="F41" s="32"/>
      <c r="H41" s="32"/>
    </row>
    <row r="42" spans="1:8" ht="14.4" customHeight="1" x14ac:dyDescent="0.3">
      <c r="B42" s="158" t="str">
        <f>IF(ISBLANK(A41),"",VLOOKUP(A41,'chlapci presence'!$A$2:$J$99,7))</f>
        <v>TJ Sokol PP Hradec Králové 2</v>
      </c>
      <c r="C42" s="158"/>
      <c r="F42" s="33" t="str">
        <f>E38</f>
        <v>Gazárek Radim</v>
      </c>
      <c r="H42" s="32"/>
    </row>
    <row r="43" spans="1:8" ht="14.4" customHeight="1" x14ac:dyDescent="0.3">
      <c r="A43">
        <v>11</v>
      </c>
      <c r="B43" s="157" t="str">
        <f>IF(ISBLANK(A43),"",VLOOKUP(A43,'chlapci presence'!$A$2:$J$99,3)&amp;" "&amp;VLOOKUP(A43,'chlapci presence'!$A$2:$J$99,4))</f>
        <v>Hűbner Lukáš</v>
      </c>
      <c r="C43" s="157"/>
      <c r="F43" s="39" t="s">
        <v>108</v>
      </c>
      <c r="G43" s="32"/>
      <c r="H43" s="32"/>
    </row>
    <row r="44" spans="1:8" ht="14.4" customHeight="1" x14ac:dyDescent="0.3">
      <c r="B44" s="158" t="str">
        <f>IF(ISBLANK(A43),"",VLOOKUP(A43,'chlapci presence'!$A$2:$J$99,7))</f>
        <v>Spartak Slatiňany</v>
      </c>
      <c r="C44" s="159"/>
      <c r="D44" s="33" t="str">
        <f>B45</f>
        <v>Daněk Vojtěch</v>
      </c>
      <c r="F44" s="32"/>
      <c r="G44" s="32"/>
      <c r="H44" s="32"/>
    </row>
    <row r="45" spans="1:8" ht="14.4" customHeight="1" x14ac:dyDescent="0.3">
      <c r="A45">
        <v>22</v>
      </c>
      <c r="B45" s="157" t="str">
        <f>IF(ISBLANK(A45),"",VLOOKUP(A45,'chlapci presence'!$A$2:$J$99,3)&amp;" "&amp;VLOOKUP(A45,'chlapci presence'!$A$2:$J$99,4))</f>
        <v>Daněk Vojtěch</v>
      </c>
      <c r="C45" s="157"/>
      <c r="D45" s="48" t="s">
        <v>110</v>
      </c>
      <c r="E45" s="32"/>
      <c r="F45" s="32"/>
      <c r="G45" s="32"/>
      <c r="H45" s="32"/>
    </row>
    <row r="46" spans="1:8" ht="14.4" customHeight="1" x14ac:dyDescent="0.3">
      <c r="B46" s="158" t="str">
        <f>IF(ISBLANK(A45),"",VLOOKUP(A45,'chlapci presence'!$A$2:$J$99,7))</f>
        <v>TJ Sokol PP Hradec Králové 2</v>
      </c>
      <c r="C46" s="158"/>
      <c r="E46" s="33" t="str">
        <f>D48</f>
        <v>Kubíček Tomáš</v>
      </c>
      <c r="F46" s="32"/>
      <c r="G46" s="32"/>
      <c r="H46" s="32"/>
    </row>
    <row r="47" spans="1:8" ht="14.4" customHeight="1" x14ac:dyDescent="0.3">
      <c r="B47" s="157" t="str">
        <f>IF(ISBLANK(A47),"",VLOOKUP(A47,'chlapci presence'!$A$2:$J$99,3)&amp;" "&amp;VLOOKUP(A47,'chlapci presence'!$A$2:$J$99,4))</f>
        <v/>
      </c>
      <c r="C47" s="157"/>
      <c r="E47" s="48" t="s">
        <v>110</v>
      </c>
      <c r="G47" s="32"/>
      <c r="H47" s="32"/>
    </row>
    <row r="48" spans="1:8" ht="14.4" customHeight="1" x14ac:dyDescent="0.3">
      <c r="B48" s="158" t="str">
        <f>IF(ISBLANK(A47),"",VLOOKUP(A47,'chlapci presence'!$A$2:$J$99,7))</f>
        <v/>
      </c>
      <c r="C48" s="159"/>
      <c r="D48" s="33" t="str">
        <f>B49</f>
        <v>Kubíček Tomáš</v>
      </c>
      <c r="E48" s="32"/>
      <c r="G48" s="32"/>
      <c r="H48" s="32"/>
    </row>
    <row r="49" spans="1:8" ht="14.4" customHeight="1" x14ac:dyDescent="0.3">
      <c r="A49">
        <v>6</v>
      </c>
      <c r="B49" s="157" t="str">
        <f>IF(ISBLANK(A49),"",VLOOKUP(A49,'chlapci presence'!$A$2:$J$99,3)&amp;" "&amp;VLOOKUP(A49,'chlapci presence'!$A$2:$J$99,4))</f>
        <v>Kubíček Tomáš</v>
      </c>
      <c r="C49" s="157"/>
      <c r="D49" s="39"/>
      <c r="G49" s="32"/>
      <c r="H49" s="32"/>
    </row>
    <row r="50" spans="1:8" ht="14.4" customHeight="1" x14ac:dyDescent="0.3">
      <c r="B50" s="158" t="str">
        <f>IF(ISBLANK(A49),"",VLOOKUP(A49,'chlapci presence'!$A$2:$J$99,7))</f>
        <v>TTC Ústí nad Orlicí</v>
      </c>
      <c r="C50" s="158"/>
      <c r="G50" s="33" t="str">
        <f>F58</f>
        <v>Gorol Adam</v>
      </c>
      <c r="H50" s="32"/>
    </row>
    <row r="51" spans="1:8" ht="14.4" customHeight="1" x14ac:dyDescent="0.3">
      <c r="A51">
        <v>8</v>
      </c>
      <c r="B51" s="157" t="str">
        <f>IF(ISBLANK(A51),"",VLOOKUP(A51,'chlapci presence'!$A$2:$J$99,3)&amp;" "&amp;VLOOKUP(A51,'chlapci presence'!$A$2:$J$99,4))</f>
        <v>Šmika Hugo</v>
      </c>
      <c r="C51" s="157"/>
      <c r="G51" s="48" t="s">
        <v>110</v>
      </c>
    </row>
    <row r="52" spans="1:8" ht="14.4" customHeight="1" x14ac:dyDescent="0.3">
      <c r="B52" s="158" t="str">
        <f>IF(ISBLANK(A51),"",VLOOKUP(A51,'chlapci presence'!$A$2:$J$99,7))</f>
        <v>TJ Tatran Hostinné</v>
      </c>
      <c r="C52" s="159"/>
      <c r="D52" s="33" t="str">
        <f>B51</f>
        <v>Šmika Hugo</v>
      </c>
      <c r="G52" s="32"/>
    </row>
    <row r="53" spans="1:8" ht="14.4" customHeight="1" x14ac:dyDescent="0.3">
      <c r="B53" s="157" t="str">
        <f>IF(ISBLANK(A53),"",VLOOKUP(A53,'chlapci presence'!$A$2:$J$99,3)&amp;" "&amp;VLOOKUP(A53,'chlapci presence'!$A$2:$J$99,4))</f>
        <v/>
      </c>
      <c r="C53" s="157"/>
      <c r="D53" s="39"/>
      <c r="E53" s="32"/>
      <c r="G53" s="32"/>
    </row>
    <row r="54" spans="1:8" ht="14.4" customHeight="1" x14ac:dyDescent="0.3">
      <c r="B54" s="158" t="str">
        <f>IF(ISBLANK(A53),"",VLOOKUP(A53,'chlapci presence'!$A$2:$J$99,7))</f>
        <v/>
      </c>
      <c r="C54" s="158"/>
      <c r="E54" s="33" t="str">
        <f>D56</f>
        <v>Gorol Adam</v>
      </c>
      <c r="G54" s="32"/>
    </row>
    <row r="55" spans="1:8" ht="14.4" customHeight="1" x14ac:dyDescent="0.3">
      <c r="A55">
        <v>14</v>
      </c>
      <c r="B55" s="157" t="str">
        <f>IF(ISBLANK(A55),"",VLOOKUP(A55,'chlapci presence'!$A$2:$J$99,3)&amp;" "&amp;VLOOKUP(A55,'chlapci presence'!$A$2:$J$99,4))</f>
        <v>Hlawatschke Alfred</v>
      </c>
      <c r="C55" s="157"/>
      <c r="E55" s="39" t="s">
        <v>108</v>
      </c>
      <c r="F55" s="32"/>
      <c r="G55" s="32"/>
    </row>
    <row r="56" spans="1:8" ht="14.4" customHeight="1" x14ac:dyDescent="0.3">
      <c r="B56" s="158" t="str">
        <f>IF(ISBLANK(A55),"",VLOOKUP(A55,'chlapci presence'!$A$2:$J$99,7))</f>
        <v>TJ Sokol PP Hradec Králové 2</v>
      </c>
      <c r="C56" s="159"/>
      <c r="D56" s="33" t="str">
        <f>B57</f>
        <v>Gorol Adam</v>
      </c>
      <c r="E56" s="32"/>
      <c r="F56" s="32"/>
      <c r="G56" s="32"/>
    </row>
    <row r="57" spans="1:8" ht="14.4" customHeight="1" x14ac:dyDescent="0.3">
      <c r="A57">
        <v>9</v>
      </c>
      <c r="B57" s="157" t="str">
        <f>IF(ISBLANK(A57),"",VLOOKUP(A57,'chlapci presence'!$A$2:$J$99,3)&amp;" "&amp;VLOOKUP(A57,'chlapci presence'!$A$2:$J$99,4))</f>
        <v>Gorol Adam</v>
      </c>
      <c r="C57" s="157"/>
      <c r="D57" s="48" t="s">
        <v>108</v>
      </c>
      <c r="F57" s="32"/>
      <c r="G57" s="32"/>
    </row>
    <row r="58" spans="1:8" ht="14.4" customHeight="1" x14ac:dyDescent="0.3">
      <c r="B58" s="158" t="str">
        <f>IF(ISBLANK(A57),"",VLOOKUP(A57,'chlapci presence'!$A$2:$J$99,7))</f>
        <v>Sokol Jaroměř-Josefov 2</v>
      </c>
      <c r="C58" s="158"/>
      <c r="F58" s="33" t="str">
        <f>E54</f>
        <v>Gorol Adam</v>
      </c>
      <c r="G58" s="32"/>
    </row>
    <row r="59" spans="1:8" ht="14.4" customHeight="1" x14ac:dyDescent="0.3">
      <c r="A59">
        <v>13</v>
      </c>
      <c r="B59" s="157" t="str">
        <f>IF(ISBLANK(A59),"",VLOOKUP(A59,'chlapci presence'!$A$2:$J$99,3)&amp;" "&amp;VLOOKUP(A59,'chlapci presence'!$A$2:$J$99,4))</f>
        <v>Michek Tomáš</v>
      </c>
      <c r="C59" s="157"/>
      <c r="F59" s="48" t="s">
        <v>110</v>
      </c>
    </row>
    <row r="60" spans="1:8" ht="14.4" customHeight="1" x14ac:dyDescent="0.3">
      <c r="B60" s="158" t="str">
        <f>IF(ISBLANK(A59),"",VLOOKUP(A59,'chlapci presence'!$A$2:$J$99,7))</f>
        <v>Tesla Pardubice</v>
      </c>
      <c r="C60" s="159"/>
      <c r="D60" s="33" t="str">
        <f>B59</f>
        <v>Michek Tomáš</v>
      </c>
      <c r="F60" s="32"/>
    </row>
    <row r="61" spans="1:8" ht="14.4" customHeight="1" x14ac:dyDescent="0.3">
      <c r="A61">
        <v>25</v>
      </c>
      <c r="B61" s="157" t="str">
        <f>IF(ISBLANK(A61),"",VLOOKUP(A61,'chlapci presence'!$A$2:$J$99,3)&amp;" "&amp;VLOOKUP(A61,'chlapci presence'!$A$2:$J$99,4))</f>
        <v>Fuksa Tomáš</v>
      </c>
      <c r="C61" s="157"/>
      <c r="D61" s="48" t="s">
        <v>109</v>
      </c>
      <c r="E61" s="32"/>
      <c r="F61" s="32"/>
    </row>
    <row r="62" spans="1:8" ht="14.4" customHeight="1" x14ac:dyDescent="0.3">
      <c r="B62" s="158" t="str">
        <f>IF(ISBLANK(A61),"",VLOOKUP(A61,'chlapci presence'!$A$2:$J$99,7))</f>
        <v>TTC Kostelec nad Orlicí</v>
      </c>
      <c r="C62" s="158"/>
      <c r="E62" s="33" t="str">
        <f>D64</f>
        <v>Fidler Jakub</v>
      </c>
      <c r="F62" s="32"/>
    </row>
    <row r="63" spans="1:8" ht="14.4" customHeight="1" x14ac:dyDescent="0.3">
      <c r="B63" s="157" t="str">
        <f>IF(ISBLANK(A63),"",VLOOKUP(A63,'chlapci presence'!$A$2:$J$99,3)&amp;" "&amp;VLOOKUP(A63,'chlapci presence'!$A$2:$J$99,4))</f>
        <v/>
      </c>
      <c r="C63" s="157"/>
      <c r="E63" s="48" t="s">
        <v>109</v>
      </c>
    </row>
    <row r="64" spans="1:8" ht="14.4" customHeight="1" x14ac:dyDescent="0.3">
      <c r="B64" s="158" t="str">
        <f>IF(ISBLANK(A63),"",VLOOKUP(A63,'chlapci presence'!$A$2:$J$99,7))</f>
        <v/>
      </c>
      <c r="C64" s="159"/>
      <c r="D64" s="33" t="str">
        <f>B65</f>
        <v>Fidler Jakub</v>
      </c>
      <c r="E64" s="32"/>
    </row>
    <row r="65" spans="1:4" ht="14.4" customHeight="1" x14ac:dyDescent="0.3">
      <c r="A65">
        <v>2</v>
      </c>
      <c r="B65" s="157" t="str">
        <f>IF(ISBLANK(A65),"",VLOOKUP(A65,'chlapci presence'!$A$2:$J$99,3)&amp;" "&amp;VLOOKUP(A65,'chlapci presence'!$A$2:$J$99,4))</f>
        <v>Fidler Jakub</v>
      </c>
      <c r="C65" s="157"/>
      <c r="D65" s="39"/>
    </row>
    <row r="66" spans="1:4" ht="14.4" customHeight="1" x14ac:dyDescent="0.3">
      <c r="B66" s="158" t="str">
        <f>IF(ISBLANK(A65),"",VLOOKUP(A65,'chlapci presence'!$A$2:$J$99,7))</f>
        <v>TJ Sokol PP Hradec Králové 2</v>
      </c>
      <c r="C66" s="158"/>
    </row>
  </sheetData>
  <mergeCells count="64">
    <mergeCell ref="B33:C33"/>
    <mergeCell ref="B34:C34"/>
    <mergeCell ref="B27:C27"/>
    <mergeCell ref="B28:C28"/>
    <mergeCell ref="B29:C29"/>
    <mergeCell ref="B30:C30"/>
    <mergeCell ref="B31:C31"/>
    <mergeCell ref="B32:C3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5:C65"/>
    <mergeCell ref="B66:C66"/>
    <mergeCell ref="B60:C60"/>
    <mergeCell ref="B61:C61"/>
    <mergeCell ref="B62:C62"/>
    <mergeCell ref="B63:C63"/>
    <mergeCell ref="B64:C64"/>
  </mergeCells>
  <pageMargins left="0.70866141732283472" right="0.70866141732283472" top="0.78740157480314965" bottom="0.78740157480314965" header="0.31496062992125984" footer="0.31496062992125984"/>
  <pageSetup paperSize="9" scale="92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workbookViewId="0">
      <selection activeCell="F12" sqref="F12"/>
    </sheetView>
  </sheetViews>
  <sheetFormatPr defaultRowHeight="14.4" x14ac:dyDescent="0.3"/>
  <cols>
    <col min="1" max="1" width="3" bestFit="1" customWidth="1"/>
    <col min="2" max="2" width="11.33203125" customWidth="1"/>
    <col min="3" max="3" width="13.33203125" customWidth="1"/>
    <col min="4" max="7" width="16.5546875" customWidth="1"/>
    <col min="8" max="8" width="11.6640625" bestFit="1" customWidth="1"/>
  </cols>
  <sheetData>
    <row r="1" spans="1:7" ht="18" x14ac:dyDescent="0.35">
      <c r="B1" s="31" t="s">
        <v>23</v>
      </c>
    </row>
    <row r="3" spans="1:7" ht="14.4" customHeight="1" x14ac:dyDescent="0.3">
      <c r="A3">
        <v>17</v>
      </c>
      <c r="B3" s="157" t="str">
        <f>IF(ISBLANK(A3),"",VLOOKUP(A3,'chlapci presence'!$A$2:$J$99,3)&amp;" "&amp;VLOOKUP(A3,'chlapci presence'!$A$2:$J$99,4))</f>
        <v>Klíma Josef</v>
      </c>
      <c r="C3" s="157"/>
    </row>
    <row r="4" spans="1:7" ht="14.4" customHeight="1" x14ac:dyDescent="0.3">
      <c r="B4" s="158" t="str">
        <f>IF(ISBLANK(A3),"",VLOOKUP(A3,'chlapci presence'!$A$2:$J$99,7))</f>
        <v>TJ Sokol PP Hradec Králové 2</v>
      </c>
      <c r="C4" s="159"/>
      <c r="D4" s="33" t="str">
        <f>B3</f>
        <v>Klíma Josef</v>
      </c>
    </row>
    <row r="5" spans="1:7" ht="14.4" customHeight="1" x14ac:dyDescent="0.3">
      <c r="B5" s="157" t="str">
        <f>IF(ISBLANK(A5),"",VLOOKUP(A5,'chlapci presence'!$A$2:$J$99,3)&amp;" "&amp;VLOOKUP(A5,'chlapci presence'!$A$2:$J$99,4))</f>
        <v/>
      </c>
      <c r="C5" s="157"/>
      <c r="D5" s="39"/>
      <c r="E5" s="32"/>
    </row>
    <row r="6" spans="1:7" ht="14.4" customHeight="1" x14ac:dyDescent="0.3">
      <c r="B6" s="158" t="str">
        <f>IF(ISBLANK(A5),"",VLOOKUP(A5,'chlapci presence'!$A$2:$J$99,7))</f>
        <v/>
      </c>
      <c r="C6" s="158"/>
      <c r="E6" s="33" t="str">
        <f>D4</f>
        <v>Klíma Josef</v>
      </c>
    </row>
    <row r="7" spans="1:7" ht="14.4" customHeight="1" x14ac:dyDescent="0.3">
      <c r="A7">
        <v>47</v>
      </c>
      <c r="B7" s="157" t="str">
        <f>IF(ISBLANK(A7),"",VLOOKUP(A7,'chlapci presence'!$A$2:$J$99,3)&amp;" "&amp;VLOOKUP(A7,'chlapci presence'!$A$2:$J$99,4))</f>
        <v>Jelínek Alexandr</v>
      </c>
      <c r="C7" s="157"/>
      <c r="E7" s="48" t="s">
        <v>109</v>
      </c>
      <c r="F7" s="32"/>
    </row>
    <row r="8" spans="1:7" ht="14.4" customHeight="1" x14ac:dyDescent="0.3">
      <c r="B8" s="158" t="str">
        <f>IF(ISBLANK(A7),"",VLOOKUP(A7,'chlapci presence'!$A$2:$J$99,7))</f>
        <v>Jiskra Jaroměř</v>
      </c>
      <c r="C8" s="159"/>
      <c r="D8" s="33" t="str">
        <f>B9</f>
        <v>Vladovič Tomáš</v>
      </c>
      <c r="E8" s="32"/>
      <c r="F8" s="32"/>
    </row>
    <row r="9" spans="1:7" ht="14.4" customHeight="1" x14ac:dyDescent="0.3">
      <c r="A9">
        <v>34</v>
      </c>
      <c r="B9" s="157" t="str">
        <f>IF(ISBLANK(A9),"",VLOOKUP(A9,'chlapci presence'!$A$2:$J$99,3)&amp;" "&amp;VLOOKUP(A9,'chlapci presence'!$A$2:$J$99,4))</f>
        <v>Vladovič Tomáš</v>
      </c>
      <c r="C9" s="157"/>
      <c r="D9" s="48" t="s">
        <v>199</v>
      </c>
      <c r="F9" s="32"/>
    </row>
    <row r="10" spans="1:7" ht="14.4" customHeight="1" x14ac:dyDescent="0.3">
      <c r="B10" s="158" t="str">
        <f>IF(ISBLANK(A9),"",VLOOKUP(A9,'chlapci presence'!$A$2:$J$99,7))</f>
        <v>Sokol Jaroměř-Josefov 2</v>
      </c>
      <c r="C10" s="158"/>
      <c r="F10" s="33" t="str">
        <f>E6</f>
        <v>Klíma Josef</v>
      </c>
    </row>
    <row r="11" spans="1:7" ht="14.4" customHeight="1" x14ac:dyDescent="0.3">
      <c r="A11">
        <v>46</v>
      </c>
      <c r="B11" s="157" t="str">
        <f>IF(ISBLANK(A11),"",VLOOKUP(A11,'chlapci presence'!$A$2:$J$99,3)&amp;" "&amp;VLOOKUP(A11,'chlapci presence'!$A$2:$J$99,4))</f>
        <v>Malý Lukáš</v>
      </c>
      <c r="C11" s="157"/>
      <c r="F11" s="48" t="s">
        <v>109</v>
      </c>
      <c r="G11" s="32"/>
    </row>
    <row r="12" spans="1:7" ht="14.4" customHeight="1" x14ac:dyDescent="0.3">
      <c r="B12" s="158" t="str">
        <f>IF(ISBLANK(A11),"",VLOOKUP(A11,'chlapci presence'!$A$2:$J$99,7))</f>
        <v>Jiskra Jaroměř</v>
      </c>
      <c r="C12" s="159"/>
      <c r="D12" s="33" t="str">
        <f>B11</f>
        <v>Malý Lukáš</v>
      </c>
      <c r="F12" s="32"/>
      <c r="G12" s="32"/>
    </row>
    <row r="13" spans="1:7" ht="14.4" customHeight="1" x14ac:dyDescent="0.3">
      <c r="B13" s="157" t="str">
        <f>IF(ISBLANK(A13),"",VLOOKUP(A13,'chlapci presence'!$A$2:$J$99,3)&amp;" "&amp;VLOOKUP(A13,'chlapci presence'!$A$2:$J$99,4))</f>
        <v/>
      </c>
      <c r="C13" s="157"/>
      <c r="D13" s="39"/>
      <c r="E13" s="32"/>
      <c r="F13" s="32"/>
      <c r="G13" s="32"/>
    </row>
    <row r="14" spans="1:7" ht="14.4" customHeight="1" x14ac:dyDescent="0.3">
      <c r="B14" s="158" t="str">
        <f>IF(ISBLANK(A13),"",VLOOKUP(A13,'chlapci presence'!$A$2:$J$99,7))</f>
        <v/>
      </c>
      <c r="C14" s="158"/>
      <c r="E14" s="33" t="str">
        <f>D16</f>
        <v>Píša Ondřej</v>
      </c>
      <c r="F14" s="32"/>
      <c r="G14" s="32"/>
    </row>
    <row r="15" spans="1:7" ht="14.4" customHeight="1" x14ac:dyDescent="0.3">
      <c r="B15" s="157" t="str">
        <f>IF(ISBLANK(A15),"",VLOOKUP(A15,'chlapci presence'!$A$2:$J$99,3)&amp;" "&amp;VLOOKUP(A15,'chlapci presence'!$A$2:$J$99,4))</f>
        <v/>
      </c>
      <c r="C15" s="157"/>
      <c r="E15" s="39" t="s">
        <v>115</v>
      </c>
      <c r="G15" s="32"/>
    </row>
    <row r="16" spans="1:7" ht="14.4" customHeight="1" x14ac:dyDescent="0.3">
      <c r="B16" s="158" t="str">
        <f>IF(ISBLANK(A15),"",VLOOKUP(A15,'chlapci presence'!$A$2:$J$99,7))</f>
        <v/>
      </c>
      <c r="C16" s="159"/>
      <c r="D16" s="33" t="str">
        <f>B17</f>
        <v>Píša Ondřej</v>
      </c>
      <c r="E16" s="32"/>
      <c r="G16" s="32"/>
    </row>
    <row r="17" spans="1:8" ht="14.4" customHeight="1" x14ac:dyDescent="0.3">
      <c r="A17">
        <v>36</v>
      </c>
      <c r="B17" s="157" t="str">
        <f>IF(ISBLANK(A17),"",VLOOKUP(A17,'chlapci presence'!$A$2:$J$99,3)&amp;" "&amp;VLOOKUP(A17,'chlapci presence'!$A$2:$J$99,4))</f>
        <v>Píša Ondřej</v>
      </c>
      <c r="C17" s="157"/>
      <c r="D17" s="39"/>
      <c r="G17" s="32"/>
    </row>
    <row r="18" spans="1:8" ht="14.4" customHeight="1" x14ac:dyDescent="0.3">
      <c r="B18" s="158" t="str">
        <f>IF(ISBLANK(A17),"",VLOOKUP(A17,'chlapci presence'!$A$2:$J$99,7))</f>
        <v>Sokol Chrudim</v>
      </c>
      <c r="C18" s="158"/>
      <c r="G18" s="33" t="str">
        <f>F10</f>
        <v>Klíma Josef</v>
      </c>
    </row>
    <row r="19" spans="1:8" ht="14.4" customHeight="1" x14ac:dyDescent="0.3">
      <c r="A19">
        <v>43</v>
      </c>
      <c r="B19" s="157" t="str">
        <f>IF(ISBLANK(A19),"",VLOOKUP(A19,'chlapci presence'!$A$2:$J$99,3)&amp;" "&amp;VLOOKUP(A19,'chlapci presence'!$A$2:$J$99,4))</f>
        <v>Holeček Karel</v>
      </c>
      <c r="C19" s="157"/>
      <c r="G19" s="48" t="s">
        <v>109</v>
      </c>
      <c r="H19" s="32"/>
    </row>
    <row r="20" spans="1:8" ht="14.4" customHeight="1" x14ac:dyDescent="0.3">
      <c r="B20" s="158" t="str">
        <f>IF(ISBLANK(A19),"",VLOOKUP(A19,'chlapci presence'!$A$2:$J$99,7))</f>
        <v>Jiskra Jaroměř</v>
      </c>
      <c r="C20" s="159"/>
      <c r="D20" s="33" t="str">
        <f>B21</f>
        <v>Krejčí Petr</v>
      </c>
      <c r="G20" s="32"/>
      <c r="H20" s="32"/>
    </row>
    <row r="21" spans="1:8" ht="14.4" customHeight="1" x14ac:dyDescent="0.3">
      <c r="A21">
        <v>32</v>
      </c>
      <c r="B21" s="157" t="str">
        <f>IF(ISBLANK(A21),"",VLOOKUP(A21,'chlapci presence'!$A$2:$J$99,3)&amp;" "&amp;VLOOKUP(A21,'chlapci presence'!$A$2:$J$99,4))</f>
        <v>Krejčí Petr</v>
      </c>
      <c r="C21" s="157"/>
      <c r="D21" s="39" t="s">
        <v>199</v>
      </c>
      <c r="E21" s="32"/>
      <c r="G21" s="32"/>
      <c r="H21" s="32"/>
    </row>
    <row r="22" spans="1:8" ht="14.4" customHeight="1" x14ac:dyDescent="0.3">
      <c r="B22" s="158" t="str">
        <f>IF(ISBLANK(A21),"",VLOOKUP(A21,'chlapci presence'!$A$2:$J$99,7))</f>
        <v>TJ Tatran Hostinné</v>
      </c>
      <c r="C22" s="158"/>
      <c r="E22" s="33" t="str">
        <f>D24</f>
        <v>Rubek Jakub</v>
      </c>
      <c r="G22" s="32"/>
      <c r="H22" s="32"/>
    </row>
    <row r="23" spans="1:8" ht="14.4" customHeight="1" x14ac:dyDescent="0.3">
      <c r="A23">
        <v>39</v>
      </c>
      <c r="B23" s="157" t="str">
        <f>IF(ISBLANK(A23),"",VLOOKUP(A23,'chlapci presence'!$A$2:$J$99,3)&amp;" "&amp;VLOOKUP(A23,'chlapci presence'!$A$2:$J$99,4))</f>
        <v>Rubek Jakub</v>
      </c>
      <c r="C23" s="157"/>
      <c r="E23" s="39" t="s">
        <v>108</v>
      </c>
      <c r="F23" s="32"/>
      <c r="G23" s="32"/>
      <c r="H23" s="32"/>
    </row>
    <row r="24" spans="1:8" ht="14.4" customHeight="1" x14ac:dyDescent="0.3">
      <c r="B24" s="158" t="str">
        <f>IF(ISBLANK(A23),"",VLOOKUP(A23,'chlapci presence'!$A$2:$J$99,7))</f>
        <v>Sokol Chrudim</v>
      </c>
      <c r="C24" s="159"/>
      <c r="D24" s="33" t="str">
        <f>B23</f>
        <v>Rubek Jakub</v>
      </c>
      <c r="E24" s="32"/>
      <c r="F24" s="32"/>
      <c r="G24" s="32"/>
      <c r="H24" s="32"/>
    </row>
    <row r="25" spans="1:8" ht="14.4" customHeight="1" x14ac:dyDescent="0.3">
      <c r="A25">
        <v>48</v>
      </c>
      <c r="B25" s="157" t="str">
        <f>IF(ISBLANK(A25),"",VLOOKUP(A25,'chlapci presence'!$A$2:$J$99,3)&amp;" "&amp;VLOOKUP(A25,'chlapci presence'!$A$2:$J$99,4))</f>
        <v>Švec Václav</v>
      </c>
      <c r="C25" s="157"/>
      <c r="D25" s="39" t="s">
        <v>108</v>
      </c>
      <c r="F25" s="32"/>
      <c r="G25" s="32"/>
      <c r="H25" s="32"/>
    </row>
    <row r="26" spans="1:8" ht="14.4" customHeight="1" x14ac:dyDescent="0.3">
      <c r="B26" s="158" t="str">
        <f>IF(ISBLANK(A25),"",VLOOKUP(A25,'chlapci presence'!$A$2:$J$99,7))</f>
        <v>Sokol Jaroměř-Josefov 2</v>
      </c>
      <c r="C26" s="158"/>
      <c r="F26" s="33" t="str">
        <f>E22</f>
        <v>Rubek Jakub</v>
      </c>
      <c r="G26" s="32"/>
      <c r="H26" s="32"/>
    </row>
    <row r="27" spans="1:8" ht="14.4" customHeight="1" x14ac:dyDescent="0.3">
      <c r="A27">
        <v>41</v>
      </c>
      <c r="B27" s="157" t="str">
        <f>IF(ISBLANK(A27),"",VLOOKUP(A27,'chlapci presence'!$A$2:$J$99,3)&amp;" "&amp;VLOOKUP(A27,'chlapci presence'!$A$2:$J$99,4))</f>
        <v>Michalec Václav</v>
      </c>
      <c r="C27" s="157"/>
      <c r="F27" s="48" t="s">
        <v>109</v>
      </c>
      <c r="H27" s="32"/>
    </row>
    <row r="28" spans="1:8" ht="14.4" customHeight="1" x14ac:dyDescent="0.3">
      <c r="B28" s="158" t="str">
        <f>IF(ISBLANK(A27),"",VLOOKUP(A27,'chlapci presence'!$A$2:$J$99,7))</f>
        <v>Tesla Pardubice</v>
      </c>
      <c r="C28" s="159"/>
      <c r="D28" s="33" t="str">
        <f>B29</f>
        <v>Komárek Ondřej</v>
      </c>
      <c r="F28" s="32"/>
      <c r="H28" s="32"/>
    </row>
    <row r="29" spans="1:8" ht="14.4" customHeight="1" x14ac:dyDescent="0.3">
      <c r="A29">
        <v>30</v>
      </c>
      <c r="B29" s="157" t="str">
        <f>IF(ISBLANK(A29),"",VLOOKUP(A29,'chlapci presence'!$A$2:$J$99,3)&amp;" "&amp;VLOOKUP(A29,'chlapci presence'!$A$2:$J$99,4))</f>
        <v>Komárek Ondřej</v>
      </c>
      <c r="C29" s="157"/>
      <c r="D29" s="39"/>
      <c r="E29" s="32"/>
      <c r="F29" s="32"/>
      <c r="H29" s="32"/>
    </row>
    <row r="30" spans="1:8" ht="14.4" customHeight="1" x14ac:dyDescent="0.3">
      <c r="B30" s="158" t="str">
        <f>IF(ISBLANK(A29),"",VLOOKUP(A29,'chlapci presence'!$A$2:$J$99,7))</f>
        <v>Jiskra Nový Bydžov</v>
      </c>
      <c r="C30" s="158"/>
      <c r="E30" s="33" t="str">
        <f>D32</f>
        <v>Sedlák Pavel</v>
      </c>
      <c r="F30" s="32"/>
      <c r="H30" s="32"/>
    </row>
    <row r="31" spans="1:8" ht="14.4" customHeight="1" x14ac:dyDescent="0.3">
      <c r="B31" s="157" t="str">
        <f>IF(ISBLANK(A31),"",VLOOKUP(A31,'chlapci presence'!$A$2:$J$99,3)&amp;" "&amp;VLOOKUP(A31,'chlapci presence'!$A$2:$J$99,4))</f>
        <v/>
      </c>
      <c r="C31" s="157"/>
      <c r="E31" s="48" t="s">
        <v>109</v>
      </c>
      <c r="H31" s="32"/>
    </row>
    <row r="32" spans="1:8" ht="14.4" customHeight="1" x14ac:dyDescent="0.3">
      <c r="B32" s="158" t="str">
        <f>IF(ISBLANK(A31),"",VLOOKUP(A31,'chlapci presence'!$A$2:$J$99,7))</f>
        <v/>
      </c>
      <c r="C32" s="159"/>
      <c r="D32" s="33" t="str">
        <f>B33</f>
        <v>Sedlák Pavel</v>
      </c>
      <c r="E32" s="32"/>
      <c r="H32" s="32"/>
    </row>
    <row r="33" spans="1:8" x14ac:dyDescent="0.3">
      <c r="A33">
        <v>28</v>
      </c>
      <c r="B33" s="157" t="str">
        <f>IF(ISBLANK(A33),"",VLOOKUP(A33,'chlapci presence'!$A$2:$J$99,3)&amp;" "&amp;VLOOKUP(A33,'chlapci presence'!$A$2:$J$99,4))</f>
        <v>Sedlák Pavel</v>
      </c>
      <c r="C33" s="157"/>
      <c r="D33" s="39"/>
      <c r="H33" s="32"/>
    </row>
    <row r="34" spans="1:8" x14ac:dyDescent="0.3">
      <c r="B34" s="158" t="str">
        <f>IF(ISBLANK(A33),"",VLOOKUP(A33,'chlapci presence'!$A$2:$J$99,7))</f>
        <v>Sokol Chrudim</v>
      </c>
      <c r="C34" s="158"/>
      <c r="H34" s="33" t="str">
        <f>G18</f>
        <v>Klíma Josef</v>
      </c>
    </row>
    <row r="35" spans="1:8" ht="14.4" customHeight="1" x14ac:dyDescent="0.3">
      <c r="A35">
        <v>44</v>
      </c>
      <c r="B35" s="157" t="str">
        <f>IF(ISBLANK(A35),"",VLOOKUP(A35,'chlapci presence'!$A$2:$J$99,3)&amp;" "&amp;VLOOKUP(A35,'chlapci presence'!$A$2:$J$99,4))</f>
        <v>Suchánek Šimon</v>
      </c>
      <c r="C35" s="157"/>
      <c r="H35" s="39" t="s">
        <v>108</v>
      </c>
    </row>
    <row r="36" spans="1:8" ht="14.4" customHeight="1" x14ac:dyDescent="0.3">
      <c r="B36" s="158" t="str">
        <f>IF(ISBLANK(A35),"",VLOOKUP(A35,'chlapci presence'!$A$2:$J$99,7))</f>
        <v>Jiskra Jaroměř</v>
      </c>
      <c r="C36" s="159"/>
      <c r="D36" s="33" t="str">
        <f>B35</f>
        <v>Suchánek Šimon</v>
      </c>
      <c r="H36" s="32"/>
    </row>
    <row r="37" spans="1:8" ht="14.4" customHeight="1" x14ac:dyDescent="0.3">
      <c r="B37" s="157" t="str">
        <f>IF(ISBLANK(A37),"",VLOOKUP(A37,'chlapci presence'!$A$2:$J$99,3)&amp;" "&amp;VLOOKUP(A37,'chlapci presence'!$A$2:$J$99,4))</f>
        <v/>
      </c>
      <c r="C37" s="157"/>
      <c r="D37" s="39"/>
      <c r="E37" s="32"/>
      <c r="H37" s="32"/>
    </row>
    <row r="38" spans="1:8" ht="14.4" customHeight="1" x14ac:dyDescent="0.3">
      <c r="B38" s="158" t="str">
        <f>IF(ISBLANK(A37),"",VLOOKUP(A37,'chlapci presence'!$A$2:$J$99,7))</f>
        <v/>
      </c>
      <c r="C38" s="158"/>
      <c r="E38" s="33" t="str">
        <f>D40</f>
        <v>Flegel Adam</v>
      </c>
      <c r="H38" s="32"/>
    </row>
    <row r="39" spans="1:8" ht="14.4" customHeight="1" x14ac:dyDescent="0.3">
      <c r="A39">
        <v>31</v>
      </c>
      <c r="B39" s="157" t="str">
        <f>IF(ISBLANK(A39),"",VLOOKUP(A39,'chlapci presence'!$A$2:$J$99,3)&amp;" "&amp;VLOOKUP(A39,'chlapci presence'!$A$2:$J$99,4))</f>
        <v>Jurenka Jaroslav</v>
      </c>
      <c r="C39" s="157"/>
      <c r="E39" s="39" t="s">
        <v>108</v>
      </c>
      <c r="F39" s="32"/>
      <c r="H39" s="32"/>
    </row>
    <row r="40" spans="1:8" ht="14.4" customHeight="1" x14ac:dyDescent="0.3">
      <c r="B40" s="158" t="str">
        <f>IF(ISBLANK(A39),"",VLOOKUP(A39,'chlapci presence'!$A$2:$J$99,7))</f>
        <v>Tesla Pardubice</v>
      </c>
      <c r="C40" s="159"/>
      <c r="D40" s="33" t="str">
        <f>B41</f>
        <v>Flegel Adam</v>
      </c>
      <c r="E40" s="32"/>
      <c r="F40" s="32"/>
      <c r="H40" s="32"/>
    </row>
    <row r="41" spans="1:8" ht="14.4" customHeight="1" x14ac:dyDescent="0.3">
      <c r="A41">
        <v>29</v>
      </c>
      <c r="B41" s="157" t="str">
        <f>IF(ISBLANK(A41),"",VLOOKUP(A41,'chlapci presence'!$A$2:$J$99,3)&amp;" "&amp;VLOOKUP(A41,'chlapci presence'!$A$2:$J$99,4))</f>
        <v>Flegel Adam</v>
      </c>
      <c r="C41" s="157"/>
      <c r="D41" s="48" t="s">
        <v>110</v>
      </c>
      <c r="F41" s="32"/>
      <c r="H41" s="32"/>
    </row>
    <row r="42" spans="1:8" ht="14.4" customHeight="1" x14ac:dyDescent="0.3">
      <c r="B42" s="158" t="str">
        <f>IF(ISBLANK(A41),"",VLOOKUP(A41,'chlapci presence'!$A$2:$J$99,7))</f>
        <v>TJ Tatran Hostinné</v>
      </c>
      <c r="C42" s="158"/>
      <c r="F42" s="33" t="str">
        <f>E46</f>
        <v>Rulík Jiří</v>
      </c>
      <c r="H42" s="32"/>
    </row>
    <row r="43" spans="1:8" ht="14.4" customHeight="1" x14ac:dyDescent="0.3">
      <c r="A43">
        <v>38</v>
      </c>
      <c r="B43" s="157" t="str">
        <f>IF(ISBLANK(A43),"",VLOOKUP(A43,'chlapci presence'!$A$2:$J$99,3)&amp;" "&amp;VLOOKUP(A43,'chlapci presence'!$A$2:$J$99,4))</f>
        <v>Rulík Jiří</v>
      </c>
      <c r="C43" s="157"/>
      <c r="F43" s="39" t="s">
        <v>108</v>
      </c>
      <c r="G43" s="32"/>
      <c r="H43" s="32"/>
    </row>
    <row r="44" spans="1:8" ht="14.4" customHeight="1" x14ac:dyDescent="0.3">
      <c r="B44" s="158" t="str">
        <f>IF(ISBLANK(A43),"",VLOOKUP(A43,'chlapci presence'!$A$2:$J$99,7))</f>
        <v>Heřmanův Městec</v>
      </c>
      <c r="C44" s="159"/>
      <c r="D44" s="33" t="str">
        <f>B43</f>
        <v>Rulík Jiří</v>
      </c>
      <c r="F44" s="32"/>
      <c r="G44" s="32"/>
      <c r="H44" s="32"/>
    </row>
    <row r="45" spans="1:8" ht="14.4" customHeight="1" x14ac:dyDescent="0.3">
      <c r="A45">
        <v>35</v>
      </c>
      <c r="B45" s="157" t="str">
        <f>IF(ISBLANK(A45),"",VLOOKUP(A45,'chlapci presence'!$A$2:$J$99,3)&amp;" "&amp;VLOOKUP(A45,'chlapci presence'!$A$2:$J$99,4))</f>
        <v>Vítek Michael</v>
      </c>
      <c r="C45" s="157"/>
      <c r="D45" s="39" t="s">
        <v>108</v>
      </c>
      <c r="E45" s="32"/>
      <c r="F45" s="32"/>
      <c r="G45" s="32"/>
      <c r="H45" s="32"/>
    </row>
    <row r="46" spans="1:8" ht="14.4" customHeight="1" x14ac:dyDescent="0.3">
      <c r="B46" s="158" t="str">
        <f>IF(ISBLANK(A45),"",VLOOKUP(A45,'chlapci presence'!$A$2:$J$99,7))</f>
        <v>Sokol Jaroměř-Josefov 2</v>
      </c>
      <c r="C46" s="158"/>
      <c r="E46" s="33" t="str">
        <f>D44</f>
        <v>Rulík Jiří</v>
      </c>
      <c r="F46" s="32"/>
      <c r="G46" s="32"/>
      <c r="H46" s="32"/>
    </row>
    <row r="47" spans="1:8" ht="14.4" customHeight="1" x14ac:dyDescent="0.3">
      <c r="A47">
        <v>45</v>
      </c>
      <c r="B47" s="157" t="str">
        <f>IF(ISBLANK(A47),"",VLOOKUP(A47,'chlapci presence'!$A$2:$J$99,3)&amp;" "&amp;VLOOKUP(A47,'chlapci presence'!$A$2:$J$99,4))</f>
        <v>Resl Čeněk</v>
      </c>
      <c r="C47" s="157"/>
      <c r="E47" s="48" t="s">
        <v>110</v>
      </c>
      <c r="G47" s="32"/>
      <c r="H47" s="32"/>
    </row>
    <row r="48" spans="1:8" ht="14.4" customHeight="1" x14ac:dyDescent="0.3">
      <c r="B48" s="158" t="str">
        <f>IF(ISBLANK(A47),"",VLOOKUP(A47,'chlapci presence'!$A$2:$J$99,7))</f>
        <v>Jiskra Jaroměř</v>
      </c>
      <c r="C48" s="159"/>
      <c r="D48" s="33" t="str">
        <f>B49</f>
        <v>Sedlák Petr</v>
      </c>
      <c r="E48" s="32"/>
      <c r="G48" s="32"/>
      <c r="H48" s="32"/>
    </row>
    <row r="49" spans="1:8" ht="14.4" customHeight="1" x14ac:dyDescent="0.3">
      <c r="A49">
        <v>37</v>
      </c>
      <c r="B49" s="157" t="str">
        <f>IF(ISBLANK(A49),"",VLOOKUP(A49,'chlapci presence'!$A$2:$J$99,3)&amp;" "&amp;VLOOKUP(A49,'chlapci presence'!$A$2:$J$99,4))</f>
        <v>Sedlák Petr</v>
      </c>
      <c r="C49" s="157"/>
      <c r="D49" s="39" t="s">
        <v>199</v>
      </c>
      <c r="G49" s="32"/>
      <c r="H49" s="32"/>
    </row>
    <row r="50" spans="1:8" ht="14.4" customHeight="1" x14ac:dyDescent="0.3">
      <c r="B50" s="158" t="str">
        <f>IF(ISBLANK(A49),"",VLOOKUP(A49,'chlapci presence'!$A$2:$J$99,7))</f>
        <v>Sokol Chrudim</v>
      </c>
      <c r="C50" s="158"/>
      <c r="G50" s="33" t="str">
        <f>F58</f>
        <v>Zoubele Nikolas</v>
      </c>
      <c r="H50" s="32"/>
    </row>
    <row r="51" spans="1:8" ht="14.4" customHeight="1" x14ac:dyDescent="0.3">
      <c r="A51">
        <v>42</v>
      </c>
      <c r="B51" s="157" t="str">
        <f>IF(ISBLANK(A51),"",VLOOKUP(A51,'chlapci presence'!$A$2:$J$99,3)&amp;" "&amp;VLOOKUP(A51,'chlapci presence'!$A$2:$J$99,4))</f>
        <v>Horník Matyáš</v>
      </c>
      <c r="C51" s="157"/>
      <c r="G51" s="48" t="s">
        <v>109</v>
      </c>
    </row>
    <row r="52" spans="1:8" ht="14.4" customHeight="1" x14ac:dyDescent="0.3">
      <c r="B52" s="158" t="str">
        <f>IF(ISBLANK(A51),"",VLOOKUP(A51,'chlapci presence'!$A$2:$J$99,7))</f>
        <v>Jiskra Jaroměř</v>
      </c>
      <c r="C52" s="159"/>
      <c r="D52" s="33" t="str">
        <f>B51</f>
        <v>Horník Matyáš</v>
      </c>
      <c r="G52" s="32"/>
    </row>
    <row r="53" spans="1:8" ht="14.4" customHeight="1" x14ac:dyDescent="0.3">
      <c r="A53">
        <v>33</v>
      </c>
      <c r="B53" s="157" t="str">
        <f>IF(ISBLANK(A53),"",VLOOKUP(A53,'chlapci presence'!$A$2:$J$99,3)&amp;" "&amp;VLOOKUP(A53,'chlapci presence'!$A$2:$J$99,4))</f>
        <v>Hadinec David</v>
      </c>
      <c r="C53" s="157"/>
      <c r="D53" s="39" t="s">
        <v>108</v>
      </c>
      <c r="E53" s="32"/>
      <c r="G53" s="32"/>
    </row>
    <row r="54" spans="1:8" ht="14.4" customHeight="1" x14ac:dyDescent="0.3">
      <c r="B54" s="158" t="str">
        <f>IF(ISBLANK(A53),"",VLOOKUP(A53,'chlapci presence'!$A$2:$J$99,7))</f>
        <v>Sokol Jaroměř-Josefov 2</v>
      </c>
      <c r="C54" s="158"/>
      <c r="E54" s="33" t="str">
        <f>D52</f>
        <v>Horník Matyáš</v>
      </c>
      <c r="G54" s="32"/>
    </row>
    <row r="55" spans="1:8" ht="14.4" customHeight="1" x14ac:dyDescent="0.3">
      <c r="A55">
        <v>49</v>
      </c>
      <c r="B55" s="157" t="str">
        <f>IF(ISBLANK(A55),"",VLOOKUP(A55,'chlapci presence'!$A$2:$J$99,3)&amp;" "&amp;VLOOKUP(A55,'chlapci presence'!$A$2:$J$99,4))</f>
        <v>Rössler Max</v>
      </c>
      <c r="C55" s="157"/>
      <c r="E55" s="39" t="s">
        <v>108</v>
      </c>
      <c r="F55" s="32"/>
      <c r="G55" s="32"/>
    </row>
    <row r="56" spans="1:8" ht="14.4" customHeight="1" x14ac:dyDescent="0.3">
      <c r="B56" s="158" t="str">
        <f>IF(ISBLANK(A55),"",VLOOKUP(A55,'chlapci presence'!$A$2:$J$99,7))</f>
        <v>Butoves</v>
      </c>
      <c r="C56" s="159"/>
      <c r="D56" s="33" t="str">
        <f>B57</f>
        <v>Plíšek Petr</v>
      </c>
      <c r="E56" s="32"/>
      <c r="F56" s="32"/>
      <c r="G56" s="32"/>
    </row>
    <row r="57" spans="1:8" ht="14.4" customHeight="1" x14ac:dyDescent="0.3">
      <c r="A57">
        <v>40</v>
      </c>
      <c r="B57" s="157" t="str">
        <f>IF(ISBLANK(A57),"",VLOOKUP(A57,'chlapci presence'!$A$2:$J$99,3)&amp;" "&amp;VLOOKUP(A57,'chlapci presence'!$A$2:$J$99,4))</f>
        <v>Plíšek Petr</v>
      </c>
      <c r="C57" s="157"/>
      <c r="D57" s="48" t="s">
        <v>109</v>
      </c>
      <c r="F57" s="32"/>
      <c r="G57" s="32"/>
    </row>
    <row r="58" spans="1:8" ht="14.4" customHeight="1" x14ac:dyDescent="0.3">
      <c r="B58" s="158" t="str">
        <f>IF(ISBLANK(A57),"",VLOOKUP(A57,'chlapci presence'!$A$2:$J$99,7))</f>
        <v>Sokol Chrudim</v>
      </c>
      <c r="C58" s="158"/>
      <c r="F58" s="33" t="str">
        <f>E62</f>
        <v>Zoubele Nikolas</v>
      </c>
      <c r="G58" s="32"/>
    </row>
    <row r="59" spans="1:8" ht="14.4" customHeight="1" x14ac:dyDescent="0.3">
      <c r="A59">
        <v>27</v>
      </c>
      <c r="B59" s="157" t="str">
        <f>IF(ISBLANK(A59),"",VLOOKUP(A59,'chlapci presence'!$A$2:$J$99,3)&amp;" "&amp;VLOOKUP(A59,'chlapci presence'!$A$2:$J$99,4))</f>
        <v>Zanespal Lukáš</v>
      </c>
      <c r="C59" s="157"/>
      <c r="F59" s="39" t="s">
        <v>108</v>
      </c>
    </row>
    <row r="60" spans="1:8" ht="14.4" customHeight="1" x14ac:dyDescent="0.3">
      <c r="B60" s="158" t="str">
        <f>IF(ISBLANK(A59),"",VLOOKUP(A59,'chlapci presence'!$A$2:$J$99,7))</f>
        <v>Jiskra Nový Bydžov</v>
      </c>
      <c r="C60" s="159"/>
      <c r="D60" s="33" t="str">
        <f>B59</f>
        <v>Zanespal Lukáš</v>
      </c>
      <c r="F60" s="32"/>
    </row>
    <row r="61" spans="1:8" ht="14.4" customHeight="1" x14ac:dyDescent="0.3">
      <c r="B61" s="157" t="str">
        <f>IF(ISBLANK(A61),"",VLOOKUP(A61,'chlapci presence'!$A$2:$J$99,3)&amp;" "&amp;VLOOKUP(A61,'chlapci presence'!$A$2:$J$99,4))</f>
        <v/>
      </c>
      <c r="C61" s="157"/>
      <c r="D61" s="39"/>
      <c r="E61" s="32"/>
      <c r="F61" s="32"/>
    </row>
    <row r="62" spans="1:8" ht="14.4" customHeight="1" x14ac:dyDescent="0.3">
      <c r="B62" s="158" t="str">
        <f>IF(ISBLANK(A61),"",VLOOKUP(A61,'chlapci presence'!$A$2:$J$99,7))</f>
        <v/>
      </c>
      <c r="C62" s="158"/>
      <c r="E62" s="33" t="str">
        <f>D64</f>
        <v>Zoubele Nikolas</v>
      </c>
      <c r="F62" s="32"/>
    </row>
    <row r="63" spans="1:8" ht="14.4" customHeight="1" x14ac:dyDescent="0.3">
      <c r="B63" s="157" t="str">
        <f>IF(ISBLANK(A63),"",VLOOKUP(A63,'chlapci presence'!$A$2:$J$99,3)&amp;" "&amp;VLOOKUP(A63,'chlapci presence'!$A$2:$J$99,4))</f>
        <v/>
      </c>
      <c r="C63" s="157"/>
      <c r="E63" s="48" t="s">
        <v>110</v>
      </c>
    </row>
    <row r="64" spans="1:8" ht="14.4" customHeight="1" x14ac:dyDescent="0.3">
      <c r="B64" s="158" t="str">
        <f>IF(ISBLANK(A63),"",VLOOKUP(A63,'chlapci presence'!$A$2:$J$99,7))</f>
        <v/>
      </c>
      <c r="C64" s="159"/>
      <c r="D64" s="33" t="str">
        <f>B65</f>
        <v>Zoubele Nikolas</v>
      </c>
      <c r="E64" s="32"/>
    </row>
    <row r="65" spans="1:4" x14ac:dyDescent="0.3">
      <c r="A65">
        <v>26</v>
      </c>
      <c r="B65" s="157" t="str">
        <f>IF(ISBLANK(A65),"",VLOOKUP(A65,'chlapci presence'!$A$2:$J$99,3)&amp;" "&amp;VLOOKUP(A65,'chlapci presence'!$A$2:$J$99,4))</f>
        <v>Zoubele Nikolas</v>
      </c>
      <c r="C65" s="157"/>
      <c r="D65" s="39"/>
    </row>
    <row r="66" spans="1:4" x14ac:dyDescent="0.3">
      <c r="B66" s="158" t="str">
        <f>IF(ISBLANK(A65),"",VLOOKUP(A65,'chlapci presence'!$A$2:$J$99,7))</f>
        <v>TTC Ústí nad Orlicí</v>
      </c>
      <c r="C66" s="158"/>
    </row>
  </sheetData>
  <mergeCells count="64">
    <mergeCell ref="B33:C33"/>
    <mergeCell ref="B34:C34"/>
    <mergeCell ref="B27:C27"/>
    <mergeCell ref="B28:C28"/>
    <mergeCell ref="B29:C29"/>
    <mergeCell ref="B30:C30"/>
    <mergeCell ref="B31:C31"/>
    <mergeCell ref="B32:C3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5:C65"/>
    <mergeCell ref="B66:C66"/>
    <mergeCell ref="B60:C60"/>
    <mergeCell ref="B61:C61"/>
    <mergeCell ref="B62:C62"/>
    <mergeCell ref="B63:C63"/>
    <mergeCell ref="B64:C6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3" workbookViewId="0">
      <selection activeCell="I26" sqref="I26:J50"/>
    </sheetView>
  </sheetViews>
  <sheetFormatPr defaultRowHeight="14.4" x14ac:dyDescent="0.3"/>
  <cols>
    <col min="1" max="1" width="8" bestFit="1" customWidth="1"/>
    <col min="2" max="2" width="7.77734375" bestFit="1" customWidth="1"/>
    <col min="3" max="3" width="10.44140625" bestFit="1" customWidth="1"/>
    <col min="4" max="4" width="8.5546875" bestFit="1" customWidth="1"/>
    <col min="5" max="5" width="11.109375" bestFit="1" customWidth="1"/>
    <col min="6" max="6" width="5.6640625" bestFit="1" customWidth="1"/>
    <col min="7" max="7" width="24.88671875" bestFit="1" customWidth="1"/>
    <col min="8" max="8" width="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24</v>
      </c>
    </row>
    <row r="2" spans="1:8" x14ac:dyDescent="0.3">
      <c r="A2">
        <v>1</v>
      </c>
      <c r="B2" s="1">
        <v>81466</v>
      </c>
      <c r="C2" s="1" t="s">
        <v>79</v>
      </c>
      <c r="D2" s="1" t="s">
        <v>141</v>
      </c>
      <c r="E2" s="1">
        <v>2010</v>
      </c>
      <c r="F2" s="1" t="s">
        <v>25</v>
      </c>
      <c r="G2" s="1" t="s">
        <v>26</v>
      </c>
      <c r="H2">
        <v>150</v>
      </c>
    </row>
    <row r="3" spans="1:8" x14ac:dyDescent="0.3">
      <c r="A3">
        <v>2</v>
      </c>
      <c r="B3" s="1">
        <v>71094</v>
      </c>
      <c r="C3" s="1" t="s">
        <v>154</v>
      </c>
      <c r="D3" s="1" t="s">
        <v>155</v>
      </c>
      <c r="E3" s="1">
        <v>2012</v>
      </c>
      <c r="F3" s="1" t="s">
        <v>44</v>
      </c>
      <c r="G3" s="1" t="s">
        <v>48</v>
      </c>
      <c r="H3">
        <v>120</v>
      </c>
    </row>
    <row r="4" spans="1:8" x14ac:dyDescent="0.3">
      <c r="A4" s="17" t="s">
        <v>111</v>
      </c>
      <c r="B4" s="1">
        <v>80744</v>
      </c>
      <c r="C4" s="1" t="s">
        <v>146</v>
      </c>
      <c r="D4" s="1" t="s">
        <v>80</v>
      </c>
      <c r="E4" s="1">
        <v>2011</v>
      </c>
      <c r="F4" s="1" t="s">
        <v>41</v>
      </c>
      <c r="G4" s="1" t="s">
        <v>95</v>
      </c>
      <c r="H4">
        <v>90</v>
      </c>
    </row>
    <row r="5" spans="1:8" x14ac:dyDescent="0.3">
      <c r="A5" s="17" t="s">
        <v>111</v>
      </c>
      <c r="B5" s="1">
        <v>73922</v>
      </c>
      <c r="C5" s="1" t="s">
        <v>144</v>
      </c>
      <c r="D5" s="1" t="s">
        <v>145</v>
      </c>
      <c r="E5" s="1">
        <v>2011</v>
      </c>
      <c r="F5" s="1" t="s">
        <v>25</v>
      </c>
      <c r="G5" s="1" t="s">
        <v>26</v>
      </c>
      <c r="H5">
        <v>90</v>
      </c>
    </row>
    <row r="6" spans="1:8" x14ac:dyDescent="0.3">
      <c r="A6" s="52" t="s">
        <v>112</v>
      </c>
      <c r="B6" s="1">
        <v>74365</v>
      </c>
      <c r="C6" s="1" t="s">
        <v>156</v>
      </c>
      <c r="D6" s="1" t="s">
        <v>141</v>
      </c>
      <c r="E6" s="1">
        <v>2010</v>
      </c>
      <c r="F6" s="1" t="s">
        <v>44</v>
      </c>
      <c r="G6" s="1" t="s">
        <v>48</v>
      </c>
      <c r="H6">
        <v>60</v>
      </c>
    </row>
    <row r="7" spans="1:8" x14ac:dyDescent="0.3">
      <c r="A7" s="52" t="s">
        <v>112</v>
      </c>
      <c r="B7" s="1">
        <v>84231</v>
      </c>
      <c r="C7" s="1" t="s">
        <v>164</v>
      </c>
      <c r="D7" s="1" t="s">
        <v>94</v>
      </c>
      <c r="E7" s="1">
        <v>2012</v>
      </c>
      <c r="F7" s="1" t="s">
        <v>41</v>
      </c>
      <c r="G7" s="1" t="s">
        <v>95</v>
      </c>
      <c r="H7">
        <v>60</v>
      </c>
    </row>
    <row r="8" spans="1:8" x14ac:dyDescent="0.3">
      <c r="A8" s="52" t="s">
        <v>112</v>
      </c>
      <c r="B8" s="1">
        <v>77234</v>
      </c>
      <c r="C8" s="1" t="s">
        <v>149</v>
      </c>
      <c r="D8" s="1" t="s">
        <v>94</v>
      </c>
      <c r="E8" s="1">
        <v>2008</v>
      </c>
      <c r="F8" s="1" t="s">
        <v>83</v>
      </c>
      <c r="G8" s="1" t="s">
        <v>84</v>
      </c>
      <c r="H8">
        <v>60</v>
      </c>
    </row>
    <row r="9" spans="1:8" x14ac:dyDescent="0.3">
      <c r="A9" s="52" t="s">
        <v>112</v>
      </c>
      <c r="B9" s="1">
        <v>76655</v>
      </c>
      <c r="C9" s="1" t="s">
        <v>142</v>
      </c>
      <c r="D9" s="1" t="s">
        <v>143</v>
      </c>
      <c r="E9" s="1">
        <v>2010</v>
      </c>
      <c r="F9" s="1" t="s">
        <v>31</v>
      </c>
      <c r="G9" s="1" t="s">
        <v>89</v>
      </c>
      <c r="H9">
        <v>60</v>
      </c>
    </row>
    <row r="10" spans="1:8" x14ac:dyDescent="0.3">
      <c r="A10" s="52" t="s">
        <v>116</v>
      </c>
      <c r="B10" s="1">
        <v>70885</v>
      </c>
      <c r="C10" s="1" t="s">
        <v>163</v>
      </c>
      <c r="D10" s="1" t="s">
        <v>88</v>
      </c>
      <c r="E10" s="1">
        <v>2010</v>
      </c>
      <c r="F10" s="1" t="s">
        <v>31</v>
      </c>
      <c r="G10" s="1" t="s">
        <v>89</v>
      </c>
      <c r="H10">
        <v>30</v>
      </c>
    </row>
    <row r="11" spans="1:8" x14ac:dyDescent="0.3">
      <c r="A11" s="52" t="s">
        <v>116</v>
      </c>
      <c r="B11" s="1">
        <v>87666</v>
      </c>
      <c r="C11" s="1" t="s">
        <v>147</v>
      </c>
      <c r="D11" s="1" t="s">
        <v>94</v>
      </c>
      <c r="E11" s="1">
        <v>2010</v>
      </c>
      <c r="F11" s="1" t="s">
        <v>38</v>
      </c>
      <c r="G11" s="1" t="s">
        <v>148</v>
      </c>
      <c r="H11">
        <v>30</v>
      </c>
    </row>
    <row r="12" spans="1:8" x14ac:dyDescent="0.3">
      <c r="A12" s="52" t="s">
        <v>116</v>
      </c>
      <c r="B12" s="1">
        <v>81139</v>
      </c>
      <c r="C12" s="1" t="s">
        <v>150</v>
      </c>
      <c r="D12" s="1" t="s">
        <v>151</v>
      </c>
      <c r="E12" s="1">
        <v>2011</v>
      </c>
      <c r="F12" s="1" t="s">
        <v>31</v>
      </c>
      <c r="G12" s="1" t="s">
        <v>89</v>
      </c>
      <c r="H12">
        <v>30</v>
      </c>
    </row>
    <row r="13" spans="1:8" x14ac:dyDescent="0.3">
      <c r="A13" s="52" t="s">
        <v>116</v>
      </c>
      <c r="B13" s="1">
        <v>76890</v>
      </c>
      <c r="C13" s="1" t="s">
        <v>167</v>
      </c>
      <c r="D13" s="1" t="s">
        <v>151</v>
      </c>
      <c r="E13" s="1">
        <v>2010</v>
      </c>
      <c r="F13" s="1" t="s">
        <v>25</v>
      </c>
      <c r="G13" s="1" t="s">
        <v>26</v>
      </c>
      <c r="H13">
        <v>30</v>
      </c>
    </row>
    <row r="14" spans="1:8" x14ac:dyDescent="0.3">
      <c r="A14" s="52" t="s">
        <v>116</v>
      </c>
      <c r="B14" s="1">
        <v>85409</v>
      </c>
      <c r="C14" s="1" t="s">
        <v>172</v>
      </c>
      <c r="D14" s="1" t="s">
        <v>158</v>
      </c>
      <c r="E14" s="1">
        <v>2009</v>
      </c>
      <c r="F14" s="1" t="s">
        <v>28</v>
      </c>
      <c r="G14" s="1" t="s">
        <v>100</v>
      </c>
      <c r="H14">
        <v>30</v>
      </c>
    </row>
    <row r="15" spans="1:8" x14ac:dyDescent="0.3">
      <c r="A15" s="52" t="s">
        <v>116</v>
      </c>
      <c r="B15" s="1">
        <v>81162</v>
      </c>
      <c r="C15" s="1" t="s">
        <v>171</v>
      </c>
      <c r="D15" s="1" t="s">
        <v>80</v>
      </c>
      <c r="E15" s="1">
        <v>2011</v>
      </c>
      <c r="F15" s="1" t="s">
        <v>31</v>
      </c>
      <c r="G15" s="1" t="s">
        <v>89</v>
      </c>
      <c r="H15">
        <v>30</v>
      </c>
    </row>
    <row r="16" spans="1:8" x14ac:dyDescent="0.3">
      <c r="A16" s="52" t="s">
        <v>116</v>
      </c>
      <c r="B16" s="1">
        <v>77007</v>
      </c>
      <c r="C16" s="1" t="s">
        <v>152</v>
      </c>
      <c r="D16" s="1" t="s">
        <v>153</v>
      </c>
      <c r="E16" s="1">
        <v>2011</v>
      </c>
      <c r="F16" s="1" t="s">
        <v>25</v>
      </c>
      <c r="G16" s="1" t="s">
        <v>26</v>
      </c>
      <c r="H16">
        <v>30</v>
      </c>
    </row>
    <row r="17" spans="1:8" x14ac:dyDescent="0.3">
      <c r="A17" s="52" t="s">
        <v>116</v>
      </c>
      <c r="B17" s="1">
        <v>74906</v>
      </c>
      <c r="C17" s="1" t="s">
        <v>161</v>
      </c>
      <c r="D17" s="1" t="s">
        <v>94</v>
      </c>
      <c r="E17" s="1">
        <v>2009</v>
      </c>
      <c r="F17" s="1" t="s">
        <v>41</v>
      </c>
      <c r="G17" s="1" t="s">
        <v>95</v>
      </c>
      <c r="H17">
        <v>30</v>
      </c>
    </row>
    <row r="18" spans="1:8" x14ac:dyDescent="0.3">
      <c r="A18" t="s">
        <v>200</v>
      </c>
      <c r="B18" s="1">
        <v>85508</v>
      </c>
      <c r="C18" s="1" t="s">
        <v>168</v>
      </c>
      <c r="D18" s="1" t="s">
        <v>88</v>
      </c>
      <c r="E18" s="1">
        <v>2011</v>
      </c>
      <c r="F18" s="1" t="s">
        <v>41</v>
      </c>
      <c r="G18" s="1" t="s">
        <v>95</v>
      </c>
      <c r="H18">
        <v>15</v>
      </c>
    </row>
    <row r="19" spans="1:8" x14ac:dyDescent="0.3">
      <c r="A19" t="s">
        <v>200</v>
      </c>
      <c r="B19" s="1">
        <v>73921</v>
      </c>
      <c r="C19" s="1" t="s">
        <v>170</v>
      </c>
      <c r="D19" s="1" t="s">
        <v>143</v>
      </c>
      <c r="E19" s="1">
        <v>2010</v>
      </c>
      <c r="F19" s="1" t="s">
        <v>25</v>
      </c>
      <c r="G19" s="1" t="s">
        <v>26</v>
      </c>
      <c r="H19">
        <v>15</v>
      </c>
    </row>
    <row r="20" spans="1:8" x14ac:dyDescent="0.3">
      <c r="A20" t="s">
        <v>200</v>
      </c>
      <c r="B20" s="1">
        <v>80279</v>
      </c>
      <c r="C20" s="1" t="s">
        <v>169</v>
      </c>
      <c r="D20" s="1" t="s">
        <v>88</v>
      </c>
      <c r="E20" s="1">
        <v>2009</v>
      </c>
      <c r="F20" s="1" t="s">
        <v>25</v>
      </c>
      <c r="G20" s="1" t="s">
        <v>26</v>
      </c>
      <c r="H20">
        <v>15</v>
      </c>
    </row>
    <row r="21" spans="1:8" x14ac:dyDescent="0.3">
      <c r="A21" t="s">
        <v>200</v>
      </c>
      <c r="B21" s="1">
        <v>86238</v>
      </c>
      <c r="C21" s="1" t="s">
        <v>173</v>
      </c>
      <c r="D21" s="1" t="s">
        <v>174</v>
      </c>
      <c r="E21" s="1">
        <v>2011</v>
      </c>
      <c r="F21" s="1" t="s">
        <v>38</v>
      </c>
      <c r="G21" s="1" t="s">
        <v>39</v>
      </c>
      <c r="H21">
        <v>15</v>
      </c>
    </row>
    <row r="22" spans="1:8" x14ac:dyDescent="0.3">
      <c r="A22" t="s">
        <v>200</v>
      </c>
      <c r="B22" s="1">
        <v>82113</v>
      </c>
      <c r="C22" s="1" t="s">
        <v>160</v>
      </c>
      <c r="D22" s="1" t="s">
        <v>151</v>
      </c>
      <c r="E22" s="1">
        <v>2012</v>
      </c>
      <c r="F22" s="1" t="s">
        <v>31</v>
      </c>
      <c r="G22" s="1" t="s">
        <v>89</v>
      </c>
      <c r="H22">
        <v>15</v>
      </c>
    </row>
    <row r="23" spans="1:8" x14ac:dyDescent="0.3">
      <c r="A23" t="s">
        <v>200</v>
      </c>
      <c r="B23" s="1">
        <v>70324</v>
      </c>
      <c r="C23" s="1" t="s">
        <v>157</v>
      </c>
      <c r="D23" s="1" t="s">
        <v>158</v>
      </c>
      <c r="E23" s="1">
        <v>2008</v>
      </c>
      <c r="F23" s="1" t="s">
        <v>38</v>
      </c>
      <c r="G23" s="1" t="s">
        <v>159</v>
      </c>
      <c r="H23">
        <v>15</v>
      </c>
    </row>
    <row r="24" spans="1:8" x14ac:dyDescent="0.3">
      <c r="A24" t="s">
        <v>200</v>
      </c>
      <c r="B24" s="1">
        <v>79853</v>
      </c>
      <c r="C24" s="1" t="s">
        <v>122</v>
      </c>
      <c r="D24" s="1" t="s">
        <v>162</v>
      </c>
      <c r="E24" s="1">
        <v>2009</v>
      </c>
      <c r="F24" s="1" t="s">
        <v>31</v>
      </c>
      <c r="G24" s="1" t="s">
        <v>89</v>
      </c>
      <c r="H24">
        <v>15</v>
      </c>
    </row>
    <row r="25" spans="1:8" x14ac:dyDescent="0.3">
      <c r="A25" t="s">
        <v>200</v>
      </c>
      <c r="B25" s="1">
        <v>85410</v>
      </c>
      <c r="C25" s="1" t="s">
        <v>172</v>
      </c>
      <c r="D25" s="1" t="s">
        <v>94</v>
      </c>
      <c r="E25" s="1">
        <v>2007</v>
      </c>
      <c r="F25" s="1" t="s">
        <v>28</v>
      </c>
      <c r="G25" s="1" t="s">
        <v>100</v>
      </c>
      <c r="H25">
        <v>15</v>
      </c>
    </row>
    <row r="26" spans="1:8" x14ac:dyDescent="0.3">
      <c r="A26">
        <v>25</v>
      </c>
      <c r="B26" s="1">
        <v>86301</v>
      </c>
      <c r="C26" s="1" t="s">
        <v>165</v>
      </c>
      <c r="D26" s="1" t="s">
        <v>166</v>
      </c>
      <c r="E26" s="1">
        <v>2012</v>
      </c>
      <c r="F26" s="1" t="s">
        <v>31</v>
      </c>
      <c r="G26" s="1" t="s">
        <v>89</v>
      </c>
      <c r="H26">
        <v>10</v>
      </c>
    </row>
    <row r="27" spans="1:8" x14ac:dyDescent="0.3">
      <c r="A27">
        <v>26</v>
      </c>
      <c r="B27" s="1">
        <v>87466</v>
      </c>
      <c r="C27" s="1" t="s">
        <v>81</v>
      </c>
      <c r="D27" s="1" t="s">
        <v>82</v>
      </c>
      <c r="E27" s="1">
        <v>2013</v>
      </c>
      <c r="F27" s="1" t="s">
        <v>83</v>
      </c>
      <c r="G27" s="1" t="s">
        <v>84</v>
      </c>
      <c r="H27">
        <v>8</v>
      </c>
    </row>
    <row r="28" spans="1:8" x14ac:dyDescent="0.3">
      <c r="A28" t="s">
        <v>201</v>
      </c>
      <c r="B28" s="1">
        <v>75964</v>
      </c>
      <c r="C28" s="1" t="s">
        <v>188</v>
      </c>
      <c r="D28" s="1" t="s">
        <v>143</v>
      </c>
      <c r="E28" s="1">
        <v>2008</v>
      </c>
      <c r="F28" s="1" t="s">
        <v>38</v>
      </c>
      <c r="G28" s="1" t="s">
        <v>39</v>
      </c>
      <c r="H28">
        <v>5</v>
      </c>
    </row>
    <row r="29" spans="1:8" x14ac:dyDescent="0.3">
      <c r="A29" t="s">
        <v>201</v>
      </c>
      <c r="B29" s="1">
        <v>72797</v>
      </c>
      <c r="C29" s="1" t="s">
        <v>186</v>
      </c>
      <c r="D29" s="1" t="s">
        <v>187</v>
      </c>
      <c r="E29" s="1">
        <v>2008</v>
      </c>
      <c r="F29" s="1" t="s">
        <v>38</v>
      </c>
      <c r="G29" s="1" t="s">
        <v>148</v>
      </c>
      <c r="H29">
        <v>6</v>
      </c>
    </row>
    <row r="30" spans="1:8" x14ac:dyDescent="0.3">
      <c r="A30" t="s">
        <v>202</v>
      </c>
      <c r="B30" s="1">
        <v>82622</v>
      </c>
      <c r="C30" s="1" t="s">
        <v>185</v>
      </c>
      <c r="D30" s="1" t="s">
        <v>141</v>
      </c>
      <c r="E30" s="1">
        <v>2009</v>
      </c>
      <c r="F30" s="1" t="s">
        <v>38</v>
      </c>
      <c r="G30" s="1" t="s">
        <v>39</v>
      </c>
      <c r="H30">
        <v>4</v>
      </c>
    </row>
    <row r="31" spans="1:8" x14ac:dyDescent="0.3">
      <c r="A31" t="s">
        <v>202</v>
      </c>
      <c r="B31" s="1">
        <v>82623</v>
      </c>
      <c r="C31" s="1" t="s">
        <v>177</v>
      </c>
      <c r="D31" s="1" t="s">
        <v>99</v>
      </c>
      <c r="E31" s="1">
        <v>2010</v>
      </c>
      <c r="F31" s="1" t="s">
        <v>38</v>
      </c>
      <c r="G31" s="1" t="s">
        <v>39</v>
      </c>
      <c r="H31">
        <v>4</v>
      </c>
    </row>
    <row r="32" spans="1:8" x14ac:dyDescent="0.3">
      <c r="A32" t="s">
        <v>202</v>
      </c>
      <c r="B32" s="1">
        <v>86810</v>
      </c>
      <c r="C32" s="1" t="s">
        <v>96</v>
      </c>
      <c r="D32" s="1" t="s">
        <v>155</v>
      </c>
      <c r="E32" s="1">
        <v>2012</v>
      </c>
      <c r="F32" s="1" t="s">
        <v>25</v>
      </c>
      <c r="G32" s="1" t="s">
        <v>26</v>
      </c>
      <c r="H32">
        <v>3</v>
      </c>
    </row>
    <row r="33" spans="1:8" x14ac:dyDescent="0.3">
      <c r="A33" t="s">
        <v>202</v>
      </c>
      <c r="B33" s="1">
        <v>91001</v>
      </c>
      <c r="C33" s="1" t="s">
        <v>91</v>
      </c>
      <c r="D33" s="1" t="s">
        <v>86</v>
      </c>
      <c r="E33" s="1">
        <v>2013</v>
      </c>
      <c r="F33" s="1" t="s">
        <v>44</v>
      </c>
      <c r="G33" s="1" t="s">
        <v>45</v>
      </c>
      <c r="H33">
        <v>4</v>
      </c>
    </row>
    <row r="34" spans="1:8" x14ac:dyDescent="0.3">
      <c r="A34" t="s">
        <v>203</v>
      </c>
      <c r="B34" s="1">
        <v>77630</v>
      </c>
      <c r="C34" s="1" t="s">
        <v>184</v>
      </c>
      <c r="D34" s="1" t="s">
        <v>94</v>
      </c>
      <c r="E34" s="1">
        <v>2010</v>
      </c>
      <c r="F34" s="1" t="s">
        <v>44</v>
      </c>
      <c r="G34" s="1" t="s">
        <v>48</v>
      </c>
      <c r="H34">
        <v>0</v>
      </c>
    </row>
    <row r="35" spans="1:8" x14ac:dyDescent="0.3">
      <c r="A35" t="s">
        <v>203</v>
      </c>
      <c r="B35" s="1">
        <v>80670</v>
      </c>
      <c r="C35" s="1" t="s">
        <v>90</v>
      </c>
      <c r="D35" s="1" t="s">
        <v>158</v>
      </c>
      <c r="E35" s="1">
        <v>2009</v>
      </c>
      <c r="F35" s="1" t="s">
        <v>44</v>
      </c>
      <c r="G35" s="1" t="s">
        <v>45</v>
      </c>
      <c r="H35">
        <v>3</v>
      </c>
    </row>
    <row r="36" spans="1:8" x14ac:dyDescent="0.3">
      <c r="A36" t="s">
        <v>203</v>
      </c>
      <c r="B36" s="1">
        <v>83411</v>
      </c>
      <c r="C36" s="1" t="s">
        <v>181</v>
      </c>
      <c r="D36" s="1" t="s">
        <v>87</v>
      </c>
      <c r="E36" s="1">
        <v>2011</v>
      </c>
      <c r="F36" s="1" t="s">
        <v>25</v>
      </c>
      <c r="G36" s="1" t="s">
        <v>26</v>
      </c>
      <c r="H36">
        <v>0</v>
      </c>
    </row>
    <row r="37" spans="1:8" x14ac:dyDescent="0.3">
      <c r="A37" t="s">
        <v>203</v>
      </c>
      <c r="B37" s="1">
        <v>83099</v>
      </c>
      <c r="C37" s="1" t="s">
        <v>178</v>
      </c>
      <c r="D37" s="1" t="s">
        <v>141</v>
      </c>
      <c r="E37" s="1">
        <v>2012</v>
      </c>
      <c r="F37" s="1" t="s">
        <v>92</v>
      </c>
      <c r="G37" s="1" t="s">
        <v>176</v>
      </c>
      <c r="H37">
        <v>1</v>
      </c>
    </row>
    <row r="38" spans="1:8" x14ac:dyDescent="0.3">
      <c r="A38" t="s">
        <v>203</v>
      </c>
      <c r="B38" s="1">
        <v>91005</v>
      </c>
      <c r="C38" s="1" t="s">
        <v>193</v>
      </c>
      <c r="D38" s="1" t="s">
        <v>85</v>
      </c>
      <c r="E38" s="1">
        <v>2012</v>
      </c>
      <c r="F38" s="1" t="s">
        <v>44</v>
      </c>
      <c r="G38" s="1" t="s">
        <v>45</v>
      </c>
      <c r="H38">
        <v>2</v>
      </c>
    </row>
    <row r="39" spans="1:8" x14ac:dyDescent="0.3">
      <c r="A39" t="s">
        <v>203</v>
      </c>
      <c r="B39" s="1">
        <v>82624</v>
      </c>
      <c r="C39" s="1" t="s">
        <v>177</v>
      </c>
      <c r="D39" s="1" t="s">
        <v>87</v>
      </c>
      <c r="E39" s="1">
        <v>2012</v>
      </c>
      <c r="F39" s="1" t="s">
        <v>38</v>
      </c>
      <c r="G39" s="1" t="s">
        <v>39</v>
      </c>
      <c r="H39">
        <v>2</v>
      </c>
    </row>
    <row r="40" spans="1:8" x14ac:dyDescent="0.3">
      <c r="A40" t="s">
        <v>203</v>
      </c>
      <c r="B40" s="1">
        <v>91584</v>
      </c>
      <c r="C40" s="1" t="s">
        <v>189</v>
      </c>
      <c r="D40" s="1" t="s">
        <v>87</v>
      </c>
      <c r="E40" s="1">
        <v>2012</v>
      </c>
      <c r="F40" s="1" t="s">
        <v>38</v>
      </c>
      <c r="G40" s="1" t="s">
        <v>39</v>
      </c>
      <c r="H40">
        <v>2</v>
      </c>
    </row>
    <row r="41" spans="1:8" x14ac:dyDescent="0.3">
      <c r="A41" t="s">
        <v>203</v>
      </c>
      <c r="B41" s="1">
        <v>87949</v>
      </c>
      <c r="C41" s="1" t="s">
        <v>175</v>
      </c>
      <c r="D41" s="1" t="s">
        <v>158</v>
      </c>
      <c r="E41" s="1">
        <v>2011</v>
      </c>
      <c r="F41" s="1" t="s">
        <v>92</v>
      </c>
      <c r="G41" s="1" t="s">
        <v>176</v>
      </c>
      <c r="H41">
        <v>2</v>
      </c>
    </row>
    <row r="42" spans="1:8" x14ac:dyDescent="0.3">
      <c r="A42" t="s">
        <v>204</v>
      </c>
      <c r="B42" s="1">
        <v>88542</v>
      </c>
      <c r="C42" s="1" t="s">
        <v>197</v>
      </c>
      <c r="D42" s="1" t="s">
        <v>93</v>
      </c>
      <c r="E42" s="1">
        <v>2012</v>
      </c>
      <c r="F42" s="1" t="s">
        <v>44</v>
      </c>
      <c r="G42" s="1" t="s">
        <v>48</v>
      </c>
      <c r="H42">
        <v>1</v>
      </c>
    </row>
    <row r="43" spans="1:8" x14ac:dyDescent="0.3">
      <c r="A43" t="s">
        <v>204</v>
      </c>
      <c r="B43" s="1">
        <v>91433</v>
      </c>
      <c r="C43" s="1" t="s">
        <v>190</v>
      </c>
      <c r="D43" s="1" t="s">
        <v>93</v>
      </c>
      <c r="E43" s="1">
        <v>2009</v>
      </c>
      <c r="F43" s="1" t="s">
        <v>41</v>
      </c>
      <c r="G43" s="1" t="s">
        <v>95</v>
      </c>
      <c r="H43">
        <v>0</v>
      </c>
    </row>
    <row r="44" spans="1:8" x14ac:dyDescent="0.3">
      <c r="A44" t="s">
        <v>204</v>
      </c>
      <c r="B44" s="1">
        <v>85509</v>
      </c>
      <c r="C44" s="1" t="s">
        <v>179</v>
      </c>
      <c r="D44" s="1" t="s">
        <v>180</v>
      </c>
      <c r="E44" s="1">
        <v>2012</v>
      </c>
      <c r="F44" s="1" t="s">
        <v>41</v>
      </c>
      <c r="G44" s="1" t="s">
        <v>95</v>
      </c>
      <c r="H44">
        <v>0</v>
      </c>
    </row>
    <row r="45" spans="1:8" x14ac:dyDescent="0.3">
      <c r="A45" t="s">
        <v>204</v>
      </c>
      <c r="B45" s="1">
        <v>83469</v>
      </c>
      <c r="C45" s="1" t="s">
        <v>97</v>
      </c>
      <c r="D45" s="1" t="s">
        <v>98</v>
      </c>
      <c r="E45" s="1">
        <v>2018</v>
      </c>
      <c r="F45" s="1" t="s">
        <v>44</v>
      </c>
      <c r="G45" s="1" t="s">
        <v>48</v>
      </c>
      <c r="H45">
        <v>0</v>
      </c>
    </row>
    <row r="46" spans="1:8" x14ac:dyDescent="0.3">
      <c r="A46" t="s">
        <v>204</v>
      </c>
      <c r="B46" s="1">
        <v>73675</v>
      </c>
      <c r="C46" s="1" t="s">
        <v>182</v>
      </c>
      <c r="D46" s="1" t="s">
        <v>183</v>
      </c>
      <c r="E46" s="1">
        <v>2011</v>
      </c>
      <c r="F46" s="1" t="s">
        <v>44</v>
      </c>
      <c r="G46" s="1" t="s">
        <v>48</v>
      </c>
      <c r="H46">
        <v>0</v>
      </c>
    </row>
    <row r="47" spans="1:8" x14ac:dyDescent="0.3">
      <c r="A47" t="s">
        <v>204</v>
      </c>
      <c r="B47" s="1">
        <v>90839</v>
      </c>
      <c r="C47" s="1" t="s">
        <v>101</v>
      </c>
      <c r="D47" s="1" t="s">
        <v>102</v>
      </c>
      <c r="E47" s="1">
        <v>2014</v>
      </c>
      <c r="F47" s="1" t="s">
        <v>92</v>
      </c>
      <c r="G47" s="1" t="s">
        <v>103</v>
      </c>
      <c r="H47">
        <v>0</v>
      </c>
    </row>
    <row r="48" spans="1:8" x14ac:dyDescent="0.3">
      <c r="A48" t="s">
        <v>205</v>
      </c>
      <c r="B48" s="1">
        <v>76293</v>
      </c>
      <c r="C48" s="1" t="s">
        <v>196</v>
      </c>
      <c r="D48" s="1" t="s">
        <v>174</v>
      </c>
      <c r="E48" s="1">
        <v>2011</v>
      </c>
      <c r="F48" s="1" t="s">
        <v>44</v>
      </c>
      <c r="G48" s="1" t="s">
        <v>45</v>
      </c>
      <c r="H48">
        <v>0</v>
      </c>
    </row>
    <row r="49" spans="1:8" x14ac:dyDescent="0.3">
      <c r="A49" t="s">
        <v>205</v>
      </c>
      <c r="B49" s="1">
        <v>80209</v>
      </c>
      <c r="C49" s="1" t="s">
        <v>191</v>
      </c>
      <c r="D49" s="1" t="s">
        <v>192</v>
      </c>
      <c r="E49" s="1">
        <v>2011</v>
      </c>
      <c r="F49" s="1" t="s">
        <v>44</v>
      </c>
      <c r="G49" s="1" t="s">
        <v>45</v>
      </c>
      <c r="H49">
        <v>1</v>
      </c>
    </row>
    <row r="50" spans="1:8" x14ac:dyDescent="0.3">
      <c r="A50" t="s">
        <v>205</v>
      </c>
      <c r="B50" s="1">
        <v>89793</v>
      </c>
      <c r="C50" s="1" t="s">
        <v>194</v>
      </c>
      <c r="D50" s="1" t="s">
        <v>195</v>
      </c>
      <c r="E50" s="1">
        <v>2009</v>
      </c>
      <c r="F50" s="1" t="s">
        <v>44</v>
      </c>
      <c r="G50" s="1" t="s">
        <v>45</v>
      </c>
      <c r="H50">
        <v>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3" sqref="B3:G19"/>
    </sheetView>
  </sheetViews>
  <sheetFormatPr defaultRowHeight="14.4" x14ac:dyDescent="0.3"/>
  <cols>
    <col min="1" max="6" width="8.88671875" style="29"/>
    <col min="7" max="7" width="24.5546875" style="29" bestFit="1" customWidth="1"/>
    <col min="8" max="16384" width="8.88671875" style="29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 t="s">
        <v>117</v>
      </c>
      <c r="I2" s="1" t="s">
        <v>118</v>
      </c>
      <c r="J2" s="1" t="s">
        <v>8</v>
      </c>
    </row>
    <row r="3" spans="1:10" x14ac:dyDescent="0.3">
      <c r="A3" s="1">
        <v>1</v>
      </c>
      <c r="B3" s="1">
        <v>70856</v>
      </c>
      <c r="C3" s="1" t="s">
        <v>119</v>
      </c>
      <c r="D3" s="1" t="s">
        <v>120</v>
      </c>
      <c r="E3" s="1">
        <v>2008</v>
      </c>
      <c r="F3" s="1" t="s">
        <v>31</v>
      </c>
      <c r="G3" s="1" t="s">
        <v>89</v>
      </c>
      <c r="H3" s="1">
        <v>16</v>
      </c>
      <c r="I3" s="1">
        <v>19</v>
      </c>
      <c r="J3" s="1">
        <v>1</v>
      </c>
    </row>
    <row r="4" spans="1:10" x14ac:dyDescent="0.3">
      <c r="A4" s="1">
        <v>2</v>
      </c>
      <c r="B4" s="1">
        <v>70765</v>
      </c>
      <c r="C4" s="1" t="s">
        <v>121</v>
      </c>
      <c r="D4" s="1" t="s">
        <v>37</v>
      </c>
      <c r="E4" s="1">
        <v>2009</v>
      </c>
      <c r="F4" s="1" t="s">
        <v>31</v>
      </c>
      <c r="G4" s="1" t="s">
        <v>89</v>
      </c>
      <c r="H4" s="1">
        <v>21</v>
      </c>
      <c r="I4" s="1"/>
      <c r="J4" s="1">
        <v>3</v>
      </c>
    </row>
    <row r="5" spans="1:10" x14ac:dyDescent="0.3">
      <c r="A5" s="1">
        <v>3</v>
      </c>
      <c r="B5" s="1">
        <v>83537</v>
      </c>
      <c r="C5" s="1" t="s">
        <v>122</v>
      </c>
      <c r="D5" s="1" t="s">
        <v>123</v>
      </c>
      <c r="E5" s="1">
        <v>2012</v>
      </c>
      <c r="F5" s="1" t="s">
        <v>31</v>
      </c>
      <c r="G5" s="1" t="s">
        <v>89</v>
      </c>
      <c r="H5" s="1"/>
      <c r="I5" s="1"/>
      <c r="J5" s="1">
        <v>3</v>
      </c>
    </row>
    <row r="6" spans="1:10" x14ac:dyDescent="0.3">
      <c r="A6" s="1">
        <v>4</v>
      </c>
      <c r="B6" s="1">
        <v>74162</v>
      </c>
      <c r="C6" s="1" t="s">
        <v>124</v>
      </c>
      <c r="D6" s="1" t="s">
        <v>125</v>
      </c>
      <c r="E6" s="1">
        <v>2010</v>
      </c>
      <c r="F6" s="1" t="s">
        <v>31</v>
      </c>
      <c r="G6" s="1" t="s">
        <v>89</v>
      </c>
      <c r="H6" s="1"/>
      <c r="I6" s="1"/>
      <c r="J6" s="1">
        <v>7</v>
      </c>
    </row>
    <row r="7" spans="1:10" x14ac:dyDescent="0.3">
      <c r="A7" s="1">
        <v>5</v>
      </c>
      <c r="B7" s="1">
        <v>80231</v>
      </c>
      <c r="C7" s="1" t="s">
        <v>126</v>
      </c>
      <c r="D7" s="1" t="s">
        <v>127</v>
      </c>
      <c r="E7" s="1">
        <v>2010</v>
      </c>
      <c r="F7" s="1" t="s">
        <v>33</v>
      </c>
      <c r="G7" s="1" t="s">
        <v>34</v>
      </c>
      <c r="H7" s="1"/>
      <c r="I7" s="1"/>
      <c r="J7" s="1">
        <v>9</v>
      </c>
    </row>
    <row r="8" spans="1:10" x14ac:dyDescent="0.3">
      <c r="A8" s="1">
        <v>6</v>
      </c>
      <c r="B8" s="1">
        <v>84142</v>
      </c>
      <c r="C8" s="1" t="s">
        <v>128</v>
      </c>
      <c r="D8" s="1" t="s">
        <v>129</v>
      </c>
      <c r="E8" s="1">
        <v>2012</v>
      </c>
      <c r="F8" s="1" t="s">
        <v>31</v>
      </c>
      <c r="G8" s="1" t="s">
        <v>89</v>
      </c>
      <c r="H8" s="1"/>
      <c r="I8" s="1"/>
      <c r="J8" s="1">
        <v>11</v>
      </c>
    </row>
    <row r="9" spans="1:10" x14ac:dyDescent="0.3">
      <c r="A9" s="1">
        <v>7</v>
      </c>
      <c r="B9" s="1">
        <v>78609</v>
      </c>
      <c r="C9" s="1" t="s">
        <v>130</v>
      </c>
      <c r="D9" s="1" t="s">
        <v>131</v>
      </c>
      <c r="E9" s="1">
        <v>2010</v>
      </c>
      <c r="F9" s="1" t="s">
        <v>83</v>
      </c>
      <c r="G9" s="1" t="s">
        <v>84</v>
      </c>
      <c r="H9" s="1"/>
      <c r="I9" s="1"/>
      <c r="J9" s="1">
        <v>13</v>
      </c>
    </row>
    <row r="10" spans="1:10" x14ac:dyDescent="0.3">
      <c r="A10" s="1">
        <v>8</v>
      </c>
      <c r="B10" s="1">
        <v>72219</v>
      </c>
      <c r="C10" s="1" t="s">
        <v>132</v>
      </c>
      <c r="D10" s="1" t="s">
        <v>35</v>
      </c>
      <c r="E10" s="1">
        <v>2009</v>
      </c>
      <c r="F10" s="1" t="s">
        <v>83</v>
      </c>
      <c r="G10" s="1" t="s">
        <v>84</v>
      </c>
      <c r="H10" s="1"/>
      <c r="I10" s="1"/>
      <c r="J10" s="1">
        <v>14</v>
      </c>
    </row>
    <row r="11" spans="1:10" x14ac:dyDescent="0.3">
      <c r="A11" s="1">
        <v>9</v>
      </c>
      <c r="B11" s="1">
        <v>81487</v>
      </c>
      <c r="C11" s="1" t="s">
        <v>27</v>
      </c>
      <c r="D11" s="1" t="s">
        <v>30</v>
      </c>
      <c r="E11" s="1">
        <v>2014</v>
      </c>
      <c r="F11" s="1" t="s">
        <v>28</v>
      </c>
      <c r="G11" s="1" t="s">
        <v>29</v>
      </c>
      <c r="H11" s="1"/>
      <c r="I11" s="1"/>
      <c r="J11" s="1">
        <v>15</v>
      </c>
    </row>
    <row r="12" spans="1:10" x14ac:dyDescent="0.3">
      <c r="A12" s="1">
        <v>10</v>
      </c>
      <c r="B12" s="1">
        <v>87467</v>
      </c>
      <c r="C12" s="1" t="s">
        <v>133</v>
      </c>
      <c r="D12" s="1" t="s">
        <v>40</v>
      </c>
      <c r="E12" s="1">
        <v>2012</v>
      </c>
      <c r="F12" s="1" t="s">
        <v>83</v>
      </c>
      <c r="G12" s="1" t="s">
        <v>84</v>
      </c>
      <c r="H12" s="1"/>
      <c r="I12" s="1"/>
      <c r="J12" s="1">
        <v>16</v>
      </c>
    </row>
    <row r="13" spans="1:10" x14ac:dyDescent="0.3">
      <c r="A13" s="1">
        <v>11</v>
      </c>
      <c r="B13" s="1">
        <v>82992</v>
      </c>
      <c r="C13" s="1" t="s">
        <v>134</v>
      </c>
      <c r="D13" s="1" t="s">
        <v>47</v>
      </c>
      <c r="E13" s="1">
        <v>2012</v>
      </c>
      <c r="F13" s="1" t="s">
        <v>31</v>
      </c>
      <c r="G13" s="1" t="s">
        <v>32</v>
      </c>
      <c r="H13" s="1"/>
      <c r="I13" s="1"/>
      <c r="J13" s="1">
        <v>16</v>
      </c>
    </row>
    <row r="14" spans="1:10" x14ac:dyDescent="0.3">
      <c r="A14" s="1">
        <v>12</v>
      </c>
      <c r="B14" s="1">
        <v>84147</v>
      </c>
      <c r="C14" s="1" t="s">
        <v>135</v>
      </c>
      <c r="D14" s="1" t="s">
        <v>136</v>
      </c>
      <c r="E14" s="1">
        <v>2012</v>
      </c>
      <c r="F14" s="1" t="s">
        <v>31</v>
      </c>
      <c r="G14" s="1" t="s">
        <v>32</v>
      </c>
      <c r="H14" s="1"/>
      <c r="I14" s="1"/>
      <c r="J14" s="1">
        <v>16</v>
      </c>
    </row>
    <row r="15" spans="1:10" x14ac:dyDescent="0.3">
      <c r="A15" s="1">
        <v>13</v>
      </c>
      <c r="B15" s="1">
        <v>82013</v>
      </c>
      <c r="C15" s="1" t="s">
        <v>137</v>
      </c>
      <c r="D15" s="1" t="s">
        <v>138</v>
      </c>
      <c r="E15" s="1">
        <v>2011</v>
      </c>
      <c r="F15" s="1" t="s">
        <v>38</v>
      </c>
      <c r="G15" s="1" t="s">
        <v>39</v>
      </c>
      <c r="H15" s="1"/>
      <c r="I15" s="1"/>
      <c r="J15" s="1">
        <v>20</v>
      </c>
    </row>
    <row r="16" spans="1:10" x14ac:dyDescent="0.3">
      <c r="A16" s="1">
        <v>14</v>
      </c>
      <c r="B16" s="1">
        <v>83846</v>
      </c>
      <c r="C16" s="1" t="s">
        <v>139</v>
      </c>
      <c r="D16" s="1" t="s">
        <v>140</v>
      </c>
      <c r="E16" s="1">
        <v>2011</v>
      </c>
      <c r="F16" s="1" t="s">
        <v>41</v>
      </c>
      <c r="G16" s="1" t="s">
        <v>46</v>
      </c>
      <c r="H16" s="1"/>
      <c r="I16" s="1"/>
      <c r="J16" s="1">
        <v>21</v>
      </c>
    </row>
    <row r="17" spans="1:10" x14ac:dyDescent="0.3">
      <c r="A17" s="1">
        <v>15</v>
      </c>
      <c r="B17" s="1">
        <v>89731</v>
      </c>
      <c r="C17" s="1" t="s">
        <v>36</v>
      </c>
      <c r="D17" s="1" t="s">
        <v>37</v>
      </c>
      <c r="E17" s="1">
        <v>2014</v>
      </c>
      <c r="F17" s="1" t="s">
        <v>38</v>
      </c>
      <c r="G17" s="1" t="s">
        <v>39</v>
      </c>
      <c r="H17" s="1"/>
      <c r="I17" s="1"/>
      <c r="J17" s="1" t="s">
        <v>13</v>
      </c>
    </row>
    <row r="18" spans="1:10" x14ac:dyDescent="0.3">
      <c r="A18" s="1">
        <v>16</v>
      </c>
      <c r="B18" s="1">
        <v>87762</v>
      </c>
      <c r="C18" s="1" t="s">
        <v>49</v>
      </c>
      <c r="D18" s="1" t="s">
        <v>50</v>
      </c>
      <c r="E18" s="1">
        <v>2013</v>
      </c>
      <c r="F18" s="1" t="s">
        <v>38</v>
      </c>
      <c r="G18" s="1" t="s">
        <v>39</v>
      </c>
      <c r="H18" s="1"/>
      <c r="I18" s="1"/>
      <c r="J18" s="1" t="s">
        <v>13</v>
      </c>
    </row>
    <row r="19" spans="1:10" x14ac:dyDescent="0.3">
      <c r="A19" s="1">
        <v>17</v>
      </c>
      <c r="B19" s="1">
        <v>86761</v>
      </c>
      <c r="C19" s="1" t="s">
        <v>43</v>
      </c>
      <c r="D19" s="1" t="s">
        <v>42</v>
      </c>
      <c r="E19" s="1">
        <v>2013</v>
      </c>
      <c r="F19" s="1" t="s">
        <v>44</v>
      </c>
      <c r="G19" s="1" t="s">
        <v>45</v>
      </c>
      <c r="H19" s="1"/>
      <c r="I19" s="1"/>
      <c r="J19" s="1" t="s">
        <v>13</v>
      </c>
    </row>
  </sheetData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"/>
  <sheetViews>
    <sheetView topLeftCell="A10" zoomScale="85" zoomScaleNormal="85" workbookViewId="0">
      <selection activeCell="W11" sqref="W11"/>
    </sheetView>
  </sheetViews>
  <sheetFormatPr defaultRowHeight="14.4" x14ac:dyDescent="0.3"/>
  <cols>
    <col min="1" max="1" width="6" bestFit="1" customWidth="1"/>
    <col min="2" max="2" width="3.44140625" customWidth="1"/>
    <col min="3" max="3" width="11.44140625" customWidth="1"/>
    <col min="4" max="4" width="13.33203125" customWidth="1"/>
    <col min="5" max="5" width="4.33203125" style="22" customWidth="1"/>
    <col min="6" max="6" width="1.6640625" style="22" customWidth="1"/>
    <col min="7" max="8" width="4.33203125" style="22" customWidth="1"/>
    <col min="9" max="9" width="1.6640625" style="22" customWidth="1"/>
    <col min="10" max="11" width="4.33203125" style="22" customWidth="1"/>
    <col min="12" max="12" width="1.6640625" style="22" customWidth="1"/>
    <col min="13" max="14" width="4.33203125" style="22" customWidth="1"/>
    <col min="15" max="15" width="1.6640625" style="22" customWidth="1"/>
    <col min="16" max="17" width="4.33203125" style="22" customWidth="1"/>
    <col min="18" max="18" width="1.6640625" style="22" customWidth="1"/>
    <col min="19" max="20" width="4.33203125" style="22" customWidth="1"/>
    <col min="21" max="21" width="1.6640625" style="22" customWidth="1"/>
    <col min="22" max="22" width="4.33203125" style="22" customWidth="1"/>
    <col min="23" max="23" width="4.33203125" style="23" customWidth="1"/>
    <col min="24" max="24" width="1.6640625" style="22" customWidth="1"/>
    <col min="25" max="26" width="4.33203125" style="24" customWidth="1"/>
    <col min="27" max="27" width="1.6640625" style="24" customWidth="1"/>
    <col min="28" max="28" width="4.33203125" style="22" customWidth="1"/>
    <col min="29" max="29" width="6.5546875" customWidth="1"/>
    <col min="30" max="30" width="2.33203125" bestFit="1" customWidth="1"/>
    <col min="31" max="31" width="17.33203125" bestFit="1" customWidth="1"/>
    <col min="32" max="32" width="2.44140625" bestFit="1" customWidth="1"/>
    <col min="33" max="33" width="17.33203125" bestFit="1" customWidth="1"/>
    <col min="34" max="38" width="5.109375" bestFit="1" customWidth="1"/>
    <col min="39" max="41" width="4.33203125" customWidth="1"/>
    <col min="42" max="42" width="8.44140625" bestFit="1" customWidth="1"/>
  </cols>
  <sheetData>
    <row r="1" spans="1:44" ht="15" thickBot="1" x14ac:dyDescent="0.35"/>
    <row r="2" spans="1:44" ht="15" thickBot="1" x14ac:dyDescent="0.35">
      <c r="B2" s="116" t="s">
        <v>9</v>
      </c>
      <c r="C2" s="117"/>
      <c r="D2" s="30">
        <v>1</v>
      </c>
      <c r="E2" s="116">
        <v>1</v>
      </c>
      <c r="F2" s="117"/>
      <c r="G2" s="117"/>
      <c r="H2" s="118">
        <v>2</v>
      </c>
      <c r="I2" s="117"/>
      <c r="J2" s="119"/>
      <c r="K2" s="117">
        <v>3</v>
      </c>
      <c r="L2" s="117"/>
      <c r="M2" s="117"/>
      <c r="N2" s="118">
        <v>4</v>
      </c>
      <c r="O2" s="117"/>
      <c r="P2" s="117"/>
      <c r="Q2" s="116" t="s">
        <v>10</v>
      </c>
      <c r="R2" s="117"/>
      <c r="S2" s="117"/>
      <c r="T2" s="118" t="s">
        <v>11</v>
      </c>
      <c r="U2" s="117"/>
      <c r="V2" s="119"/>
      <c r="W2" s="118" t="s">
        <v>12</v>
      </c>
      <c r="X2" s="117"/>
      <c r="Y2" s="120"/>
      <c r="Z2"/>
      <c r="AA2"/>
      <c r="AB2"/>
      <c r="AE2" s="6"/>
      <c r="AF2" s="7"/>
      <c r="AG2" s="7"/>
      <c r="AH2" s="7" t="s">
        <v>14</v>
      </c>
      <c r="AI2" s="7" t="s">
        <v>15</v>
      </c>
      <c r="AJ2" s="8" t="s">
        <v>16</v>
      </c>
      <c r="AK2" s="7" t="s">
        <v>17</v>
      </c>
      <c r="AL2" s="7" t="s">
        <v>18</v>
      </c>
      <c r="AM2" s="121" t="s">
        <v>19</v>
      </c>
      <c r="AN2" s="121"/>
      <c r="AO2" s="6"/>
      <c r="AP2" s="6" t="s">
        <v>20</v>
      </c>
      <c r="AQ2" s="6"/>
      <c r="AR2" s="6"/>
    </row>
    <row r="3" spans="1:44" ht="14.4" customHeight="1" x14ac:dyDescent="0.3">
      <c r="A3" s="99">
        <v>1</v>
      </c>
      <c r="B3" s="100">
        <v>1</v>
      </c>
      <c r="C3" s="101" t="str">
        <f>IF(ISBLANK(A3),"",VLOOKUP(A3,'dívky presence'!$A$2:$J$96,3)&amp;" "&amp;VLOOKUP(A3,'dívky presence'!$A$2:$J$96,4))</f>
        <v>Tomášková Jana</v>
      </c>
      <c r="D3" s="102"/>
      <c r="E3" s="103" t="s">
        <v>21</v>
      </c>
      <c r="F3" s="104"/>
      <c r="G3" s="105"/>
      <c r="H3" s="3">
        <f>AM6</f>
        <v>3</v>
      </c>
      <c r="I3" s="4" t="s">
        <v>13</v>
      </c>
      <c r="J3" s="5">
        <f>AN6</f>
        <v>0</v>
      </c>
      <c r="K3" s="4">
        <f>AN8</f>
        <v>3</v>
      </c>
      <c r="L3" s="4" t="s">
        <v>13</v>
      </c>
      <c r="M3" s="4">
        <f>AM8</f>
        <v>2</v>
      </c>
      <c r="N3" s="3">
        <f>AM3</f>
        <v>3</v>
      </c>
      <c r="O3" s="4" t="s">
        <v>13</v>
      </c>
      <c r="P3" s="4">
        <f>AN3</f>
        <v>0</v>
      </c>
      <c r="Q3" s="85">
        <f>IF(H3="",0,IF(H3=3,2,1))+IF(K3="",0,IF(K3=3,2,1))+IF(N3="",0,IF(N3=3,2,1))</f>
        <v>6</v>
      </c>
      <c r="R3" s="107"/>
      <c r="S3" s="107"/>
      <c r="T3" s="93">
        <f>IF(H3="",0,H3)+IF(K3="",0,K3)+IF(N3="",0,N3)</f>
        <v>9</v>
      </c>
      <c r="U3" s="70" t="s">
        <v>13</v>
      </c>
      <c r="V3" s="108">
        <f>IF(J3="",0,J3)+IF(M3="",0,M3)+IF(P3="",0,P3)</f>
        <v>2</v>
      </c>
      <c r="W3" s="109" t="s">
        <v>65</v>
      </c>
      <c r="X3" s="109"/>
      <c r="Y3" s="110"/>
      <c r="AD3" s="6">
        <v>1</v>
      </c>
      <c r="AE3" s="6" t="str">
        <f>C3</f>
        <v>Tomášková Jana</v>
      </c>
      <c r="AF3" s="9">
        <v>4</v>
      </c>
      <c r="AG3" s="6" t="str">
        <f>C9</f>
        <v>Zilvarová Veronika</v>
      </c>
      <c r="AH3" s="7" t="s">
        <v>53</v>
      </c>
      <c r="AI3" s="7" t="s">
        <v>73</v>
      </c>
      <c r="AJ3" s="7" t="s">
        <v>69</v>
      </c>
      <c r="AK3" s="7"/>
      <c r="AL3" s="7"/>
      <c r="AM3" s="10">
        <f t="shared" ref="AM3:AM8" si="0">IF(ISBLANK(AH3),"",IF(CODE(AH3)=45,0,1)+IF(ISBLANK(AI3),0,IF(CODE(AI3)=45,0,1))+IF(ISBLANK(AJ3),0,IF(CODE(AJ3)=45,0,1))+IF(ISBLANK(AK3),0,IF(CODE(AK3)=45,0,1))+IF(ISBLANK(AL3),0,IF(CODE(AL3)=45,0,1)))</f>
        <v>3</v>
      </c>
      <c r="AN3" s="10">
        <f t="shared" ref="AN3:AN8" si="1">IF(ISBLANK(AH3),"",IF(CODE(AH3)=45,1,0)+IF(ISBLANK(AI3),0,IF(CODE(AI3)=45,1,0))+IF(ISBLANK(AJ3),0,IF(CODE(AJ3)=45,1,0))+IF(ISBLANK(AK3),0,IF(CODE(AK3)=45,1,0))+IF(ISBLANK(AL3),0,IF(CODE(AL3)=45,1,0)))</f>
        <v>0</v>
      </c>
      <c r="AO3" s="6"/>
      <c r="AP3" s="11" t="str">
        <f t="shared" ref="AP3:AP8" si="2">IF(ISBLANK(AH3),"",IF(OR(AM3=3,AN3=3),IF(AND(ISBLANK(AK3),ISBLANK(AL3),OR(AM3=3,AN3=3)),"OK",IF(ABS(IF(CODE(AH3)=45,-1,1)+IF(CODE(AI3)=45,-1,1)+IF(CODE(AJ3)=45,-1,1))=1,IF(AND(ISBLANK(AL3),OR(AM3=3,AN3=3)),"OK",IF(IF(CODE(AH3)=45,-1,1)+IF(CODE(AI3)=45,-1,1)+IF(CODE(AJ3)=45,-1,1)+IF(CODE(AK3)=45,-1,1)=0,"OK","CHYBA")),"CHYBA")),IF(AND(AM3&lt;3,AN3&lt;3),"NEKOMPLETNÍ","CHYBA")))</f>
        <v>OK</v>
      </c>
      <c r="AQ3" s="6"/>
      <c r="AR3" s="6"/>
    </row>
    <row r="4" spans="1:44" ht="14.4" customHeight="1" x14ac:dyDescent="0.3">
      <c r="A4" s="99"/>
      <c r="B4" s="54"/>
      <c r="C4" s="93" t="str">
        <f>IF(ISBLANK(A3),"",VLOOKUP(A3,'dívky presence'!$A$2:$J$96,7))</f>
        <v>TJ Sokol PP Hradec Králové 2</v>
      </c>
      <c r="D4" s="94"/>
      <c r="E4" s="106"/>
      <c r="F4" s="88"/>
      <c r="G4" s="89"/>
      <c r="H4" s="111" t="str">
        <f>"("&amp;AH6&amp;","&amp;AI6&amp;","&amp;AJ6&amp;","&amp;AK6&amp;","&amp;AL6&amp;")"</f>
        <v>(6,12,4,,)</v>
      </c>
      <c r="I4" s="112"/>
      <c r="J4" s="113"/>
      <c r="K4" s="112"/>
      <c r="L4" s="112"/>
      <c r="M4" s="112"/>
      <c r="N4" s="114" t="str">
        <f>"("&amp;AH3&amp;","&amp;AI3&amp;","&amp;AJ3&amp;","&amp;AK3&amp;","&amp;AL3&amp;")"</f>
        <v>(8,12,7,,)</v>
      </c>
      <c r="O4" s="115"/>
      <c r="P4" s="115"/>
      <c r="Q4" s="64"/>
      <c r="R4" s="65"/>
      <c r="S4" s="65"/>
      <c r="T4" s="68"/>
      <c r="U4" s="90"/>
      <c r="V4" s="72"/>
      <c r="W4" s="91"/>
      <c r="X4" s="91"/>
      <c r="Y4" s="92"/>
      <c r="AD4" s="6">
        <v>2</v>
      </c>
      <c r="AE4" s="6" t="str">
        <f>C5</f>
        <v>Rybová Nela</v>
      </c>
      <c r="AF4" s="6">
        <v>3</v>
      </c>
      <c r="AG4" s="6" t="str">
        <f>C7</f>
        <v>Mackowiakova Markéta</v>
      </c>
      <c r="AH4" s="7" t="s">
        <v>59</v>
      </c>
      <c r="AI4" s="7" t="s">
        <v>72</v>
      </c>
      <c r="AJ4" s="7" t="s">
        <v>64</v>
      </c>
      <c r="AK4" s="7"/>
      <c r="AL4" s="7"/>
      <c r="AM4" s="10">
        <f t="shared" si="0"/>
        <v>0</v>
      </c>
      <c r="AN4" s="10">
        <f t="shared" si="1"/>
        <v>3</v>
      </c>
      <c r="AO4" s="6"/>
      <c r="AP4" s="11" t="str">
        <f t="shared" si="2"/>
        <v>OK</v>
      </c>
      <c r="AQ4" s="6"/>
      <c r="AR4" s="6"/>
    </row>
    <row r="5" spans="1:44" ht="14.4" customHeight="1" x14ac:dyDescent="0.3">
      <c r="A5" s="53">
        <v>12</v>
      </c>
      <c r="B5" s="84">
        <v>2</v>
      </c>
      <c r="C5" s="56" t="str">
        <f>IF(ISBLANK(A5),"",VLOOKUP(A5,'dívky presence'!$A$2:$J$96,3)&amp;" "&amp;VLOOKUP(A5,'dívky presence'!$A$2:$J$96,4))</f>
        <v>Rybová Nela</v>
      </c>
      <c r="D5" s="57"/>
      <c r="E5" s="12">
        <f>J3</f>
        <v>0</v>
      </c>
      <c r="F5" s="13" t="s">
        <v>13</v>
      </c>
      <c r="G5" s="13">
        <f>H3</f>
        <v>3</v>
      </c>
      <c r="H5" s="58" t="s">
        <v>21</v>
      </c>
      <c r="I5" s="59"/>
      <c r="J5" s="86"/>
      <c r="K5" s="13">
        <f>AM4</f>
        <v>0</v>
      </c>
      <c r="L5" s="13" t="s">
        <v>13</v>
      </c>
      <c r="M5" s="13">
        <f>AN4</f>
        <v>3</v>
      </c>
      <c r="N5" s="14">
        <f>AM7</f>
        <v>1</v>
      </c>
      <c r="O5" s="13" t="s">
        <v>13</v>
      </c>
      <c r="P5" s="13">
        <f>AN7</f>
        <v>3</v>
      </c>
      <c r="Q5" s="64">
        <f>IF(E5="",0,IF(E5=3,2,1))+IF(K5="",0,IF(K5=3,2,1))+IF(N5="",0,IF(N5=3,2,1))</f>
        <v>3</v>
      </c>
      <c r="R5" s="65"/>
      <c r="S5" s="65"/>
      <c r="T5" s="68">
        <f>IF(E5="",0,E5)+IF(K5="",0,K5)+IF(N5="",0,N5)</f>
        <v>1</v>
      </c>
      <c r="U5" s="70" t="s">
        <v>13</v>
      </c>
      <c r="V5" s="72">
        <f>IF(G5="",0,G5)+IF(M5="",0,M5)+IF(P5="",0,P5)</f>
        <v>9</v>
      </c>
      <c r="W5" s="91" t="s">
        <v>66</v>
      </c>
      <c r="X5" s="91"/>
      <c r="Y5" s="92"/>
      <c r="AD5" s="6">
        <v>4</v>
      </c>
      <c r="AE5" s="6" t="str">
        <f>C9</f>
        <v>Zilvarová Veronika</v>
      </c>
      <c r="AF5" s="6">
        <v>3</v>
      </c>
      <c r="AG5" s="6" t="str">
        <f>C7</f>
        <v>Mackowiakova Markéta</v>
      </c>
      <c r="AH5" s="7" t="s">
        <v>53</v>
      </c>
      <c r="AI5" s="7" t="s">
        <v>56</v>
      </c>
      <c r="AJ5" s="7" t="s">
        <v>62</v>
      </c>
      <c r="AK5" s="7"/>
      <c r="AL5" s="7"/>
      <c r="AM5" s="10">
        <f t="shared" si="0"/>
        <v>3</v>
      </c>
      <c r="AN5" s="10">
        <f t="shared" si="1"/>
        <v>0</v>
      </c>
      <c r="AO5" s="6"/>
      <c r="AP5" s="11" t="str">
        <f t="shared" si="2"/>
        <v>OK</v>
      </c>
      <c r="AQ5" s="6"/>
      <c r="AR5" s="6"/>
    </row>
    <row r="6" spans="1:44" ht="14.4" customHeight="1" x14ac:dyDescent="0.3">
      <c r="A6" s="53"/>
      <c r="B6" s="85"/>
      <c r="C6" s="93" t="str">
        <f>IF(ISBLANK(A5),"",VLOOKUP(A5,'dívky presence'!$A$2:$J$96,7))</f>
        <v>Montas Hradec Králové</v>
      </c>
      <c r="D6" s="94"/>
      <c r="E6" s="95"/>
      <c r="F6" s="96"/>
      <c r="G6" s="96"/>
      <c r="H6" s="87"/>
      <c r="I6" s="88"/>
      <c r="J6" s="89"/>
      <c r="K6" s="96" t="str">
        <f>"("&amp;AH4&amp;","&amp;AI4&amp;","&amp;AJ4&amp;","&amp;AK4&amp;","&amp;AL4&amp;")"</f>
        <v>(-7,-8,-5,,)</v>
      </c>
      <c r="L6" s="96"/>
      <c r="M6" s="96"/>
      <c r="N6" s="97" t="str">
        <f>"("&amp;AH7&amp;","&amp;AI7&amp;","&amp;AJ7&amp;","&amp;AK7&amp;","&amp;AL7&amp;")"</f>
        <v>(4,-13,-5,-14,)</v>
      </c>
      <c r="O6" s="96"/>
      <c r="P6" s="96"/>
      <c r="Q6" s="64"/>
      <c r="R6" s="65"/>
      <c r="S6" s="65"/>
      <c r="T6" s="68"/>
      <c r="U6" s="90"/>
      <c r="V6" s="72"/>
      <c r="W6" s="91"/>
      <c r="X6" s="91"/>
      <c r="Y6" s="92"/>
      <c r="AD6" s="6">
        <v>1</v>
      </c>
      <c r="AE6" s="6" t="str">
        <f>C3</f>
        <v>Tomášková Jana</v>
      </c>
      <c r="AF6" s="6">
        <v>2</v>
      </c>
      <c r="AG6" s="6" t="str">
        <f>C5</f>
        <v>Rybová Nela</v>
      </c>
      <c r="AH6" s="7" t="s">
        <v>74</v>
      </c>
      <c r="AI6" s="7" t="s">
        <v>73</v>
      </c>
      <c r="AJ6" s="7" t="s">
        <v>61</v>
      </c>
      <c r="AK6" s="7"/>
      <c r="AL6" s="7"/>
      <c r="AM6" s="10">
        <f t="shared" si="0"/>
        <v>3</v>
      </c>
      <c r="AN6" s="10">
        <f t="shared" si="1"/>
        <v>0</v>
      </c>
      <c r="AO6" s="6"/>
      <c r="AP6" s="11" t="str">
        <f t="shared" si="2"/>
        <v>OK</v>
      </c>
      <c r="AQ6" s="6"/>
      <c r="AR6" s="6"/>
    </row>
    <row r="7" spans="1:44" ht="14.4" customHeight="1" x14ac:dyDescent="0.3">
      <c r="A7" s="53">
        <v>7</v>
      </c>
      <c r="B7" s="84">
        <v>3</v>
      </c>
      <c r="C7" s="56" t="str">
        <f>IF(ISBLANK(A7),"",VLOOKUP(A7,'dívky presence'!$A$2:$J$96,3)&amp;" "&amp;VLOOKUP(A7,'dívky presence'!$A$2:$J$96,4))</f>
        <v>Mackowiakova Markéta</v>
      </c>
      <c r="D7" s="57"/>
      <c r="E7" s="12">
        <f>M3</f>
        <v>2</v>
      </c>
      <c r="F7" s="13" t="s">
        <v>13</v>
      </c>
      <c r="G7" s="13">
        <f>K3</f>
        <v>3</v>
      </c>
      <c r="H7" s="14">
        <f>M5</f>
        <v>3</v>
      </c>
      <c r="I7" s="13" t="s">
        <v>13</v>
      </c>
      <c r="J7" s="18">
        <f>K5</f>
        <v>0</v>
      </c>
      <c r="K7" s="58" t="s">
        <v>21</v>
      </c>
      <c r="L7" s="59"/>
      <c r="M7" s="86"/>
      <c r="N7" s="14">
        <f>AN5</f>
        <v>0</v>
      </c>
      <c r="O7" s="13" t="s">
        <v>13</v>
      </c>
      <c r="P7" s="13">
        <f>AM5</f>
        <v>3</v>
      </c>
      <c r="Q7" s="64">
        <f>IF(E7="",0,IF(E7=3,2,1))+IF(H7="",0,IF(H7=3,2,1))+IF(N7="",0,IF(N7=3,2,1))</f>
        <v>4</v>
      </c>
      <c r="R7" s="65"/>
      <c r="S7" s="65"/>
      <c r="T7" s="68">
        <f>IF(E7="",0,E7)+IF(H7="",0,H7)+IF(N7="",0,N7)</f>
        <v>5</v>
      </c>
      <c r="U7" s="70" t="s">
        <v>13</v>
      </c>
      <c r="V7" s="72">
        <f>IF(G7="",0,G7)+IF(J7="",0,J7)+IF(P7="",0,P7)</f>
        <v>6</v>
      </c>
      <c r="W7" s="91" t="s">
        <v>68</v>
      </c>
      <c r="X7" s="91"/>
      <c r="Y7" s="92"/>
      <c r="AD7" s="6">
        <v>2</v>
      </c>
      <c r="AE7" s="6" t="str">
        <f>C5</f>
        <v>Rybová Nela</v>
      </c>
      <c r="AF7" s="6">
        <v>4</v>
      </c>
      <c r="AG7" s="6" t="str">
        <f>C9</f>
        <v>Zilvarová Veronika</v>
      </c>
      <c r="AH7" s="7" t="s">
        <v>61</v>
      </c>
      <c r="AI7" s="7" t="s">
        <v>105</v>
      </c>
      <c r="AJ7" s="7" t="s">
        <v>64</v>
      </c>
      <c r="AK7" s="7" t="s">
        <v>107</v>
      </c>
      <c r="AL7" s="7"/>
      <c r="AM7" s="10">
        <f t="shared" si="0"/>
        <v>1</v>
      </c>
      <c r="AN7" s="10">
        <f t="shared" si="1"/>
        <v>3</v>
      </c>
      <c r="AO7" s="6"/>
      <c r="AP7" s="11" t="str">
        <f t="shared" si="2"/>
        <v>OK</v>
      </c>
      <c r="AQ7" s="6"/>
      <c r="AR7" s="6"/>
    </row>
    <row r="8" spans="1:44" ht="14.4" customHeight="1" x14ac:dyDescent="0.3">
      <c r="A8" s="53"/>
      <c r="B8" s="85"/>
      <c r="C8" s="93" t="str">
        <f>IF(ISBLANK(A7),"",VLOOKUP(A7,'dívky presence'!$A$2:$J$96,7))</f>
        <v>TTC Ústí nad Orlicí</v>
      </c>
      <c r="D8" s="94"/>
      <c r="E8" s="95" t="str">
        <f>"("&amp;AH8&amp;","&amp;AI8&amp;","&amp;AJ8&amp;","&amp;AK8&amp;","&amp;AL8&amp;")"</f>
        <v>(-8,9,-5,8,-2)</v>
      </c>
      <c r="F8" s="96"/>
      <c r="G8" s="96"/>
      <c r="H8" s="97"/>
      <c r="I8" s="96"/>
      <c r="J8" s="98"/>
      <c r="K8" s="87"/>
      <c r="L8" s="88"/>
      <c r="M8" s="89"/>
      <c r="N8" s="97"/>
      <c r="O8" s="96"/>
      <c r="P8" s="96"/>
      <c r="Q8" s="64"/>
      <c r="R8" s="65"/>
      <c r="S8" s="65"/>
      <c r="T8" s="68"/>
      <c r="U8" s="90"/>
      <c r="V8" s="72"/>
      <c r="W8" s="91"/>
      <c r="X8" s="91"/>
      <c r="Y8" s="92"/>
      <c r="AD8" s="6">
        <v>3</v>
      </c>
      <c r="AE8" s="6" t="str">
        <f>C7</f>
        <v>Mackowiakova Markéta</v>
      </c>
      <c r="AF8" s="6">
        <v>1</v>
      </c>
      <c r="AG8" s="6" t="str">
        <f>C3</f>
        <v>Tomášková Jana</v>
      </c>
      <c r="AH8" s="7" t="s">
        <v>72</v>
      </c>
      <c r="AI8" s="7" t="s">
        <v>70</v>
      </c>
      <c r="AJ8" s="7" t="s">
        <v>64</v>
      </c>
      <c r="AK8" s="7" t="s">
        <v>53</v>
      </c>
      <c r="AL8" s="7" t="s">
        <v>63</v>
      </c>
      <c r="AM8" s="10">
        <f t="shared" si="0"/>
        <v>2</v>
      </c>
      <c r="AN8" s="10">
        <f t="shared" si="1"/>
        <v>3</v>
      </c>
      <c r="AO8" s="6"/>
      <c r="AP8" s="11" t="str">
        <f t="shared" si="2"/>
        <v>OK</v>
      </c>
      <c r="AQ8" s="6"/>
      <c r="AR8" s="6"/>
    </row>
    <row r="9" spans="1:44" ht="14.4" customHeight="1" x14ac:dyDescent="0.3">
      <c r="A9" s="53">
        <v>9</v>
      </c>
      <c r="B9" s="54">
        <v>4</v>
      </c>
      <c r="C9" s="56" t="str">
        <f>IF(ISBLANK(A9),"",VLOOKUP(A9,'dívky presence'!$A$2:$J$96,3)&amp;" "&amp;VLOOKUP(A9,'dívky presence'!$A$2:$J$96,4))</f>
        <v>Zilvarová Veronika</v>
      </c>
      <c r="D9" s="57"/>
      <c r="E9" s="21">
        <f>P3</f>
        <v>0</v>
      </c>
      <c r="F9" s="4" t="s">
        <v>13</v>
      </c>
      <c r="G9" s="4">
        <f>N3</f>
        <v>3</v>
      </c>
      <c r="H9" s="3">
        <f>P5</f>
        <v>3</v>
      </c>
      <c r="I9" s="4" t="s">
        <v>13</v>
      </c>
      <c r="J9" s="5">
        <f>N5</f>
        <v>1</v>
      </c>
      <c r="K9" s="4">
        <f>P7</f>
        <v>3</v>
      </c>
      <c r="L9" s="4" t="s">
        <v>13</v>
      </c>
      <c r="M9" s="4">
        <f>N7</f>
        <v>0</v>
      </c>
      <c r="N9" s="58" t="s">
        <v>21</v>
      </c>
      <c r="O9" s="59"/>
      <c r="P9" s="60"/>
      <c r="Q9" s="64">
        <f>IF(E9="",0,IF(E9=3,2,1))+IF(H9="",0,IF(H9=3,2,1))+IF(K9="",0,IF(K9=3,2,1))</f>
        <v>5</v>
      </c>
      <c r="R9" s="65"/>
      <c r="S9" s="65"/>
      <c r="T9" s="68">
        <f>IF(E9="",0,E9)+IF(H9="",0,H9)+IF(K9="",0,K9)</f>
        <v>6</v>
      </c>
      <c r="U9" s="70" t="s">
        <v>13</v>
      </c>
      <c r="V9" s="72">
        <f>IF(G9="",0,G9)+IF(J9="",0,J9)+IF(M9="",0,M9)</f>
        <v>4</v>
      </c>
      <c r="W9" s="74" t="s">
        <v>67</v>
      </c>
      <c r="X9" s="74"/>
      <c r="Y9" s="75"/>
    </row>
    <row r="10" spans="1:44" ht="15" customHeight="1" thickBot="1" x14ac:dyDescent="0.35">
      <c r="A10" s="53"/>
      <c r="B10" s="55"/>
      <c r="C10" s="78" t="str">
        <f>IF(ISBLANK(A9),"",VLOOKUP(A9,'dívky presence'!$A$2:$J$96,7))</f>
        <v>SK Dobré</v>
      </c>
      <c r="D10" s="79"/>
      <c r="E10" s="80"/>
      <c r="F10" s="81"/>
      <c r="G10" s="81"/>
      <c r="H10" s="82"/>
      <c r="I10" s="81"/>
      <c r="J10" s="83"/>
      <c r="K10" s="81" t="str">
        <f>"("&amp;AH5&amp;","&amp;AI5&amp;","&amp;AJ5&amp;","&amp;AK5&amp;","&amp;AL5&amp;")"</f>
        <v>(8,10,3,,)</v>
      </c>
      <c r="L10" s="81"/>
      <c r="M10" s="81"/>
      <c r="N10" s="61"/>
      <c r="O10" s="62"/>
      <c r="P10" s="63"/>
      <c r="Q10" s="66"/>
      <c r="R10" s="67"/>
      <c r="S10" s="67"/>
      <c r="T10" s="69"/>
      <c r="U10" s="71"/>
      <c r="V10" s="73"/>
      <c r="W10" s="76"/>
      <c r="X10" s="76"/>
      <c r="Y10" s="77"/>
      <c r="Z10"/>
      <c r="AA10"/>
      <c r="AB10"/>
    </row>
    <row r="12" spans="1:44" ht="15" thickBot="1" x14ac:dyDescent="0.35"/>
    <row r="13" spans="1:44" ht="15" thickBot="1" x14ac:dyDescent="0.35">
      <c r="B13" s="116" t="s">
        <v>9</v>
      </c>
      <c r="C13" s="117"/>
      <c r="D13" s="30">
        <v>2</v>
      </c>
      <c r="E13" s="116">
        <v>1</v>
      </c>
      <c r="F13" s="117"/>
      <c r="G13" s="117"/>
      <c r="H13" s="118">
        <v>2</v>
      </c>
      <c r="I13" s="117"/>
      <c r="J13" s="119"/>
      <c r="K13" s="117">
        <v>3</v>
      </c>
      <c r="L13" s="117"/>
      <c r="M13" s="117"/>
      <c r="N13" s="118">
        <v>4</v>
      </c>
      <c r="O13" s="117"/>
      <c r="P13" s="117"/>
      <c r="Q13" s="116" t="s">
        <v>10</v>
      </c>
      <c r="R13" s="117"/>
      <c r="S13" s="117"/>
      <c r="T13" s="118" t="s">
        <v>11</v>
      </c>
      <c r="U13" s="117"/>
      <c r="V13" s="119"/>
      <c r="W13" s="118" t="s">
        <v>12</v>
      </c>
      <c r="X13" s="117"/>
      <c r="Y13" s="120"/>
      <c r="Z13"/>
      <c r="AA13"/>
      <c r="AB13"/>
      <c r="AE13" s="6"/>
      <c r="AF13" s="7"/>
      <c r="AG13" s="7"/>
      <c r="AH13" s="7" t="s">
        <v>14</v>
      </c>
      <c r="AI13" s="7" t="s">
        <v>15</v>
      </c>
      <c r="AJ13" s="8" t="s">
        <v>16</v>
      </c>
      <c r="AK13" s="7" t="s">
        <v>17</v>
      </c>
      <c r="AL13" s="7" t="s">
        <v>18</v>
      </c>
      <c r="AM13" s="121" t="s">
        <v>19</v>
      </c>
      <c r="AN13" s="121"/>
      <c r="AO13" s="6"/>
      <c r="AP13" s="6" t="s">
        <v>20</v>
      </c>
      <c r="AQ13" s="6"/>
      <c r="AR13" s="6"/>
    </row>
    <row r="14" spans="1:44" ht="14.4" customHeight="1" x14ac:dyDescent="0.3">
      <c r="A14" s="99">
        <v>2</v>
      </c>
      <c r="B14" s="100">
        <v>1</v>
      </c>
      <c r="C14" s="101" t="str">
        <f>IF(ISBLANK(A14),"",VLOOKUP(A14,'dívky presence'!$A$2:$J$96,3)&amp;" "&amp;VLOOKUP(A14,'dívky presence'!$A$2:$J$96,4))</f>
        <v>Ciborová Natálie</v>
      </c>
      <c r="D14" s="102"/>
      <c r="E14" s="103" t="s">
        <v>21</v>
      </c>
      <c r="F14" s="104"/>
      <c r="G14" s="105"/>
      <c r="H14" s="3">
        <f>AM17</f>
        <v>3</v>
      </c>
      <c r="I14" s="4" t="s">
        <v>13</v>
      </c>
      <c r="J14" s="5">
        <f>AN17</f>
        <v>0</v>
      </c>
      <c r="K14" s="4">
        <f>AN19</f>
        <v>3</v>
      </c>
      <c r="L14" s="4" t="s">
        <v>13</v>
      </c>
      <c r="M14" s="4">
        <f>AM19</f>
        <v>2</v>
      </c>
      <c r="N14" s="3">
        <f>AM14</f>
        <v>3</v>
      </c>
      <c r="O14" s="4" t="s">
        <v>13</v>
      </c>
      <c r="P14" s="4">
        <f>AN14</f>
        <v>0</v>
      </c>
      <c r="Q14" s="85">
        <f>IF(H14="",0,IF(H14=3,2,1))+IF(K14="",0,IF(K14=3,2,1))+IF(N14="",0,IF(N14=3,2,1))</f>
        <v>6</v>
      </c>
      <c r="R14" s="107"/>
      <c r="S14" s="107"/>
      <c r="T14" s="93">
        <f>IF(H14="",0,H14)+IF(K14="",0,K14)+IF(N14="",0,N14)</f>
        <v>9</v>
      </c>
      <c r="U14" s="70" t="s">
        <v>13</v>
      </c>
      <c r="V14" s="108">
        <f>IF(J14="",0,J14)+IF(M14="",0,M14)+IF(P14="",0,P14)</f>
        <v>2</v>
      </c>
      <c r="W14" s="109" t="s">
        <v>65</v>
      </c>
      <c r="X14" s="109"/>
      <c r="Y14" s="110"/>
      <c r="AB14" s="35"/>
      <c r="AD14" s="6">
        <v>1</v>
      </c>
      <c r="AE14" s="6" t="str">
        <f>C14</f>
        <v>Ciborová Natálie</v>
      </c>
      <c r="AF14" s="9">
        <v>4</v>
      </c>
      <c r="AG14" s="6" t="str">
        <f>C20</f>
        <v>Frisová Lucie</v>
      </c>
      <c r="AH14" s="7" t="s">
        <v>56</v>
      </c>
      <c r="AI14" s="7" t="s">
        <v>62</v>
      </c>
      <c r="AJ14" s="7" t="s">
        <v>56</v>
      </c>
      <c r="AK14" s="7"/>
      <c r="AL14" s="7"/>
      <c r="AM14" s="10">
        <f t="shared" ref="AM14:AM19" si="3">IF(ISBLANK(AH14),"",IF(CODE(AH14)=45,0,1)+IF(ISBLANK(AI14),0,IF(CODE(AI14)=45,0,1))+IF(ISBLANK(AJ14),0,IF(CODE(AJ14)=45,0,1))+IF(ISBLANK(AK14),0,IF(CODE(AK14)=45,0,1))+IF(ISBLANK(AL14),0,IF(CODE(AL14)=45,0,1)))</f>
        <v>3</v>
      </c>
      <c r="AN14" s="10">
        <f t="shared" ref="AN14:AN19" si="4">IF(ISBLANK(AH14),"",IF(CODE(AH14)=45,1,0)+IF(ISBLANK(AI14),0,IF(CODE(AI14)=45,1,0))+IF(ISBLANK(AJ14),0,IF(CODE(AJ14)=45,1,0))+IF(ISBLANK(AK14),0,IF(CODE(AK14)=45,1,0))+IF(ISBLANK(AL14),0,IF(CODE(AL14)=45,1,0)))</f>
        <v>0</v>
      </c>
      <c r="AO14" s="6"/>
      <c r="AP14" s="11" t="str">
        <f t="shared" ref="AP14:AP19" si="5">IF(ISBLANK(AH14),"",IF(OR(AM14=3,AN14=3),IF(AND(ISBLANK(AK14),ISBLANK(AL14),OR(AM14=3,AN14=3)),"OK",IF(ABS(IF(CODE(AH14)=45,-1,1)+IF(CODE(AI14)=45,-1,1)+IF(CODE(AJ14)=45,-1,1))=1,IF(AND(ISBLANK(AL14),OR(AM14=3,AN14=3)),"OK",IF(IF(CODE(AH14)=45,-1,1)+IF(CODE(AI14)=45,-1,1)+IF(CODE(AJ14)=45,-1,1)+IF(CODE(AK14)=45,-1,1)=0,"OK","CHYBA")),"CHYBA")),IF(AND(AM14&lt;3,AN14&lt;3),"NEKOMPLETNÍ","CHYBA")))</f>
        <v>OK</v>
      </c>
      <c r="AQ14" s="6"/>
      <c r="AR14" s="6"/>
    </row>
    <row r="15" spans="1:44" ht="14.4" customHeight="1" x14ac:dyDescent="0.3">
      <c r="A15" s="99"/>
      <c r="B15" s="54"/>
      <c r="C15" s="93" t="str">
        <f>IF(ISBLANK(A14),"",VLOOKUP(A14,'dívky presence'!$A$2:$J$96,7))</f>
        <v>TJ Sokol PP Hradec Králové 2</v>
      </c>
      <c r="D15" s="94"/>
      <c r="E15" s="106"/>
      <c r="F15" s="88"/>
      <c r="G15" s="89"/>
      <c r="H15" s="111" t="str">
        <f>"("&amp;AH17&amp;","&amp;AI17&amp;","&amp;AJ17&amp;","&amp;AK17&amp;","&amp;AL17&amp;")"</f>
        <v>(4,5,5,,)</v>
      </c>
      <c r="I15" s="112"/>
      <c r="J15" s="113"/>
      <c r="K15" s="112"/>
      <c r="L15" s="112"/>
      <c r="M15" s="112"/>
      <c r="N15" s="114" t="str">
        <f>"("&amp;AH14&amp;","&amp;AI14&amp;","&amp;AJ14&amp;","&amp;AK14&amp;","&amp;AL14&amp;")"</f>
        <v>(10,3,10,,)</v>
      </c>
      <c r="O15" s="115"/>
      <c r="P15" s="115"/>
      <c r="Q15" s="64"/>
      <c r="R15" s="65"/>
      <c r="S15" s="65"/>
      <c r="T15" s="68"/>
      <c r="U15" s="90"/>
      <c r="V15" s="72"/>
      <c r="W15" s="91"/>
      <c r="X15" s="91"/>
      <c r="Y15" s="92"/>
      <c r="AB15" s="35"/>
      <c r="AD15" s="6">
        <v>2</v>
      </c>
      <c r="AE15" s="6" t="str">
        <f>C16</f>
        <v>Hrubá Evelin</v>
      </c>
      <c r="AF15" s="6">
        <v>3</v>
      </c>
      <c r="AG15" s="6" t="str">
        <f>C18</f>
        <v>Bártová Bára</v>
      </c>
      <c r="AH15" s="7" t="s">
        <v>72</v>
      </c>
      <c r="AI15" s="7" t="s">
        <v>77</v>
      </c>
      <c r="AJ15" s="7" t="s">
        <v>72</v>
      </c>
      <c r="AK15" s="7"/>
      <c r="AL15" s="7"/>
      <c r="AM15" s="10">
        <f t="shared" si="3"/>
        <v>0</v>
      </c>
      <c r="AN15" s="10">
        <f t="shared" si="4"/>
        <v>3</v>
      </c>
      <c r="AO15" s="6"/>
      <c r="AP15" s="11" t="str">
        <f t="shared" si="5"/>
        <v>OK</v>
      </c>
      <c r="AQ15" s="6"/>
      <c r="AR15" s="6"/>
    </row>
    <row r="16" spans="1:44" ht="14.4" customHeight="1" x14ac:dyDescent="0.3">
      <c r="A16" s="53">
        <v>13</v>
      </c>
      <c r="B16" s="84">
        <v>2</v>
      </c>
      <c r="C16" s="56" t="str">
        <f>IF(ISBLANK(A16),"",VLOOKUP(A16,'dívky presence'!$A$2:$J$96,3)&amp;" "&amp;VLOOKUP(A16,'dívky presence'!$A$2:$J$96,4))</f>
        <v>Hrubá Evelin</v>
      </c>
      <c r="D16" s="57"/>
      <c r="E16" s="12">
        <f>J14</f>
        <v>0</v>
      </c>
      <c r="F16" s="13" t="s">
        <v>13</v>
      </c>
      <c r="G16" s="13">
        <f>H14</f>
        <v>3</v>
      </c>
      <c r="H16" s="58" t="s">
        <v>21</v>
      </c>
      <c r="I16" s="59"/>
      <c r="J16" s="86"/>
      <c r="K16" s="13">
        <f>AM15</f>
        <v>0</v>
      </c>
      <c r="L16" s="13" t="s">
        <v>13</v>
      </c>
      <c r="M16" s="13">
        <f>AN15</f>
        <v>3</v>
      </c>
      <c r="N16" s="14">
        <f>AM18</f>
        <v>3</v>
      </c>
      <c r="O16" s="13" t="s">
        <v>13</v>
      </c>
      <c r="P16" s="13">
        <f>AN18</f>
        <v>0</v>
      </c>
      <c r="Q16" s="64">
        <f>IF(E16="",0,IF(E16=3,2,1))+IF(K16="",0,IF(K16=3,2,1))+IF(N16="",0,IF(N16=3,2,1))</f>
        <v>4</v>
      </c>
      <c r="R16" s="65"/>
      <c r="S16" s="65"/>
      <c r="T16" s="68">
        <f>IF(E16="",0,E16)+IF(K16="",0,K16)+IF(N16="",0,N16)</f>
        <v>3</v>
      </c>
      <c r="U16" s="70" t="s">
        <v>13</v>
      </c>
      <c r="V16" s="72">
        <f>IF(G16="",0,G16)+IF(M16="",0,M16)+IF(P16="",0,P16)</f>
        <v>6</v>
      </c>
      <c r="W16" s="91" t="s">
        <v>68</v>
      </c>
      <c r="X16" s="91"/>
      <c r="Y16" s="92"/>
      <c r="AB16" s="35"/>
      <c r="AD16" s="6">
        <v>4</v>
      </c>
      <c r="AE16" s="6" t="str">
        <f>C20</f>
        <v>Frisová Lucie</v>
      </c>
      <c r="AF16" s="6">
        <v>3</v>
      </c>
      <c r="AG16" s="6" t="str">
        <f>C18</f>
        <v>Bártová Bára</v>
      </c>
      <c r="AH16" s="7" t="s">
        <v>72</v>
      </c>
      <c r="AI16" s="7" t="s">
        <v>77</v>
      </c>
      <c r="AJ16" s="7" t="s">
        <v>71</v>
      </c>
      <c r="AK16" s="7"/>
      <c r="AL16" s="7"/>
      <c r="AM16" s="10">
        <f t="shared" si="3"/>
        <v>0</v>
      </c>
      <c r="AN16" s="10">
        <f t="shared" si="4"/>
        <v>3</v>
      </c>
      <c r="AO16" s="6"/>
      <c r="AP16" s="11" t="str">
        <f t="shared" si="5"/>
        <v>OK</v>
      </c>
      <c r="AQ16" s="6"/>
      <c r="AR16" s="6"/>
    </row>
    <row r="17" spans="1:44" ht="14.4" customHeight="1" x14ac:dyDescent="0.3">
      <c r="A17" s="53"/>
      <c r="B17" s="85"/>
      <c r="C17" s="93" t="str">
        <f>IF(ISBLANK(A16),"",VLOOKUP(A16,'dívky presence'!$A$2:$J$96,7))</f>
        <v>Sokol Chrudim</v>
      </c>
      <c r="D17" s="94"/>
      <c r="E17" s="95"/>
      <c r="F17" s="96"/>
      <c r="G17" s="96"/>
      <c r="H17" s="87"/>
      <c r="I17" s="88"/>
      <c r="J17" s="89"/>
      <c r="K17" s="96" t="str">
        <f>"("&amp;AH15&amp;","&amp;AI15&amp;","&amp;AJ15&amp;","&amp;AK15&amp;","&amp;AL15&amp;")"</f>
        <v>(-8,-11,-8,,)</v>
      </c>
      <c r="L17" s="96"/>
      <c r="M17" s="96"/>
      <c r="N17" s="97" t="str">
        <f>"("&amp;AH18&amp;","&amp;AI18&amp;","&amp;AJ18&amp;","&amp;AK18&amp;","&amp;AL18&amp;")"</f>
        <v>(7,12,4,,)</v>
      </c>
      <c r="O17" s="96"/>
      <c r="P17" s="96"/>
      <c r="Q17" s="64"/>
      <c r="R17" s="65"/>
      <c r="S17" s="65"/>
      <c r="T17" s="68"/>
      <c r="U17" s="90"/>
      <c r="V17" s="72"/>
      <c r="W17" s="91"/>
      <c r="X17" s="91"/>
      <c r="Y17" s="92"/>
      <c r="AB17" s="35"/>
      <c r="AD17" s="6">
        <v>1</v>
      </c>
      <c r="AE17" s="6" t="str">
        <f>C14</f>
        <v>Ciborová Natálie</v>
      </c>
      <c r="AF17" s="6">
        <v>2</v>
      </c>
      <c r="AG17" s="6" t="str">
        <f>C16</f>
        <v>Hrubá Evelin</v>
      </c>
      <c r="AH17" s="7" t="s">
        <v>61</v>
      </c>
      <c r="AI17" s="7" t="s">
        <v>51</v>
      </c>
      <c r="AJ17" s="7" t="s">
        <v>51</v>
      </c>
      <c r="AK17" s="7"/>
      <c r="AL17" s="7"/>
      <c r="AM17" s="10">
        <f t="shared" si="3"/>
        <v>3</v>
      </c>
      <c r="AN17" s="10">
        <f t="shared" si="4"/>
        <v>0</v>
      </c>
      <c r="AO17" s="6"/>
      <c r="AP17" s="11" t="str">
        <f t="shared" si="5"/>
        <v>OK</v>
      </c>
      <c r="AQ17" s="6"/>
      <c r="AR17" s="6"/>
    </row>
    <row r="18" spans="1:44" ht="14.4" customHeight="1" x14ac:dyDescent="0.3">
      <c r="A18" s="53">
        <v>6</v>
      </c>
      <c r="B18" s="84">
        <v>3</v>
      </c>
      <c r="C18" s="56" t="str">
        <f>IF(ISBLANK(A18),"",VLOOKUP(A18,'dívky presence'!$A$2:$J$96,3)&amp;" "&amp;VLOOKUP(A18,'dívky presence'!$A$2:$J$96,4))</f>
        <v>Bártová Bára</v>
      </c>
      <c r="D18" s="57"/>
      <c r="E18" s="12">
        <f>M14</f>
        <v>2</v>
      </c>
      <c r="F18" s="13" t="s">
        <v>13</v>
      </c>
      <c r="G18" s="13">
        <f>K14</f>
        <v>3</v>
      </c>
      <c r="H18" s="14">
        <f>M16</f>
        <v>3</v>
      </c>
      <c r="I18" s="13" t="s">
        <v>13</v>
      </c>
      <c r="J18" s="18">
        <f>K16</f>
        <v>0</v>
      </c>
      <c r="K18" s="58" t="s">
        <v>21</v>
      </c>
      <c r="L18" s="59"/>
      <c r="M18" s="86"/>
      <c r="N18" s="14">
        <f>AN16</f>
        <v>3</v>
      </c>
      <c r="O18" s="13" t="s">
        <v>13</v>
      </c>
      <c r="P18" s="13">
        <f>AM16</f>
        <v>0</v>
      </c>
      <c r="Q18" s="64">
        <f>IF(E18="",0,IF(E18=3,2,1))+IF(H18="",0,IF(H18=3,2,1))+IF(N18="",0,IF(N18=3,2,1))</f>
        <v>5</v>
      </c>
      <c r="R18" s="65"/>
      <c r="S18" s="65"/>
      <c r="T18" s="68">
        <f>IF(E18="",0,E18)+IF(H18="",0,H18)+IF(N18="",0,N18)</f>
        <v>8</v>
      </c>
      <c r="U18" s="70" t="s">
        <v>13</v>
      </c>
      <c r="V18" s="72">
        <f>IF(G18="",0,G18)+IF(J18="",0,J18)+IF(P18="",0,P18)</f>
        <v>3</v>
      </c>
      <c r="W18" s="91" t="s">
        <v>67</v>
      </c>
      <c r="X18" s="91"/>
      <c r="Y18" s="92"/>
      <c r="AB18" s="35"/>
      <c r="AD18" s="6">
        <v>2</v>
      </c>
      <c r="AE18" s="6" t="str">
        <f>C16</f>
        <v>Hrubá Evelin</v>
      </c>
      <c r="AF18" s="6">
        <v>4</v>
      </c>
      <c r="AG18" s="6" t="str">
        <f>C20</f>
        <v>Frisová Lucie</v>
      </c>
      <c r="AH18" s="7" t="s">
        <v>69</v>
      </c>
      <c r="AI18" s="7" t="s">
        <v>73</v>
      </c>
      <c r="AJ18" s="7" t="s">
        <v>61</v>
      </c>
      <c r="AK18" s="7"/>
      <c r="AL18" s="7"/>
      <c r="AM18" s="10">
        <f t="shared" si="3"/>
        <v>3</v>
      </c>
      <c r="AN18" s="10">
        <f t="shared" si="4"/>
        <v>0</v>
      </c>
      <c r="AO18" s="6"/>
      <c r="AP18" s="11" t="str">
        <f t="shared" si="5"/>
        <v>OK</v>
      </c>
      <c r="AQ18" s="6"/>
      <c r="AR18" s="6"/>
    </row>
    <row r="19" spans="1:44" ht="14.4" customHeight="1" x14ac:dyDescent="0.3">
      <c r="A19" s="53"/>
      <c r="B19" s="85"/>
      <c r="C19" s="93" t="str">
        <f>IF(ISBLANK(A18),"",VLOOKUP(A18,'dívky presence'!$A$2:$J$96,7))</f>
        <v>TJ Sokol PP Hradec Králové 2</v>
      </c>
      <c r="D19" s="94"/>
      <c r="E19" s="95" t="str">
        <f>"("&amp;AH19&amp;","&amp;AI19&amp;","&amp;AJ19&amp;","&amp;AK19&amp;","&amp;AL19&amp;")"</f>
        <v>(8,-4,-4,9,-3)</v>
      </c>
      <c r="F19" s="96"/>
      <c r="G19" s="96"/>
      <c r="H19" s="97"/>
      <c r="I19" s="96"/>
      <c r="J19" s="98"/>
      <c r="K19" s="87"/>
      <c r="L19" s="88"/>
      <c r="M19" s="89"/>
      <c r="N19" s="97"/>
      <c r="O19" s="96"/>
      <c r="P19" s="96"/>
      <c r="Q19" s="64"/>
      <c r="R19" s="65"/>
      <c r="S19" s="65"/>
      <c r="T19" s="68"/>
      <c r="U19" s="90"/>
      <c r="V19" s="72"/>
      <c r="W19" s="91"/>
      <c r="X19" s="91"/>
      <c r="Y19" s="92"/>
      <c r="AB19" s="35"/>
      <c r="AD19" s="6">
        <v>3</v>
      </c>
      <c r="AE19" s="6" t="str">
        <f>C18</f>
        <v>Bártová Bára</v>
      </c>
      <c r="AF19" s="6">
        <v>1</v>
      </c>
      <c r="AG19" s="6" t="str">
        <f>C14</f>
        <v>Ciborová Natálie</v>
      </c>
      <c r="AH19" s="7" t="s">
        <v>53</v>
      </c>
      <c r="AI19" s="7" t="s">
        <v>76</v>
      </c>
      <c r="AJ19" s="7" t="s">
        <v>76</v>
      </c>
      <c r="AK19" s="7" t="s">
        <v>70</v>
      </c>
      <c r="AL19" s="7" t="s">
        <v>57</v>
      </c>
      <c r="AM19" s="10">
        <f t="shared" si="3"/>
        <v>2</v>
      </c>
      <c r="AN19" s="10">
        <f t="shared" si="4"/>
        <v>3</v>
      </c>
      <c r="AO19" s="6"/>
      <c r="AP19" s="11" t="str">
        <f t="shared" si="5"/>
        <v>OK</v>
      </c>
      <c r="AQ19" s="6"/>
      <c r="AR19" s="6"/>
    </row>
    <row r="20" spans="1:44" ht="14.4" customHeight="1" x14ac:dyDescent="0.3">
      <c r="A20" s="53">
        <v>17</v>
      </c>
      <c r="B20" s="54">
        <v>4</v>
      </c>
      <c r="C20" s="56" t="str">
        <f>IF(ISBLANK(A20),"",VLOOKUP(A20,'dívky presence'!$A$2:$J$96,3)&amp;" "&amp;VLOOKUP(A20,'dívky presence'!$A$2:$J$96,4))</f>
        <v>Frisová Lucie</v>
      </c>
      <c r="D20" s="57"/>
      <c r="E20" s="21">
        <f>P14</f>
        <v>0</v>
      </c>
      <c r="F20" s="4" t="s">
        <v>13</v>
      </c>
      <c r="G20" s="4">
        <f>N14</f>
        <v>3</v>
      </c>
      <c r="H20" s="3">
        <f>P16</f>
        <v>0</v>
      </c>
      <c r="I20" s="4" t="s">
        <v>13</v>
      </c>
      <c r="J20" s="5">
        <f>N16</f>
        <v>3</v>
      </c>
      <c r="K20" s="4">
        <f>P18</f>
        <v>0</v>
      </c>
      <c r="L20" s="4" t="s">
        <v>13</v>
      </c>
      <c r="M20" s="4">
        <f>N18</f>
        <v>3</v>
      </c>
      <c r="N20" s="58" t="s">
        <v>21</v>
      </c>
      <c r="O20" s="59"/>
      <c r="P20" s="60"/>
      <c r="Q20" s="64">
        <f>IF(E20="",0,IF(E20=3,2,1))+IF(H20="",0,IF(H20=3,2,1))+IF(K20="",0,IF(K20=3,2,1))</f>
        <v>3</v>
      </c>
      <c r="R20" s="65"/>
      <c r="S20" s="65"/>
      <c r="T20" s="68">
        <f>IF(E20="",0,E20)+IF(H20="",0,H20)+IF(K20="",0,K20)</f>
        <v>0</v>
      </c>
      <c r="U20" s="70" t="s">
        <v>13</v>
      </c>
      <c r="V20" s="72">
        <f>IF(G20="",0,G20)+IF(J20="",0,J20)+IF(M20="",0,M20)</f>
        <v>9</v>
      </c>
      <c r="W20" s="74" t="s">
        <v>66</v>
      </c>
      <c r="X20" s="74"/>
      <c r="Y20" s="75"/>
      <c r="AB20" s="35"/>
    </row>
    <row r="21" spans="1:44" ht="15" customHeight="1" thickBot="1" x14ac:dyDescent="0.35">
      <c r="A21" s="53"/>
      <c r="B21" s="55"/>
      <c r="C21" s="78" t="str">
        <f>IF(ISBLANK(A20),"",VLOOKUP(A20,'dívky presence'!$A$2:$J$96,7))</f>
        <v>Jiskra Jaroměř</v>
      </c>
      <c r="D21" s="79"/>
      <c r="E21" s="80"/>
      <c r="F21" s="81"/>
      <c r="G21" s="81"/>
      <c r="H21" s="82"/>
      <c r="I21" s="81"/>
      <c r="J21" s="83"/>
      <c r="K21" s="81" t="str">
        <f>"("&amp;AH16&amp;","&amp;AI16&amp;","&amp;AJ16&amp;","&amp;AK16&amp;","&amp;AL16&amp;")"</f>
        <v>(-8,-11,-1,,)</v>
      </c>
      <c r="L21" s="81"/>
      <c r="M21" s="81"/>
      <c r="N21" s="61"/>
      <c r="O21" s="62"/>
      <c r="P21" s="63"/>
      <c r="Q21" s="66"/>
      <c r="R21" s="67"/>
      <c r="S21" s="67"/>
      <c r="T21" s="69"/>
      <c r="U21" s="71"/>
      <c r="V21" s="73"/>
      <c r="W21" s="76"/>
      <c r="X21" s="76"/>
      <c r="Y21" s="77"/>
      <c r="Z21"/>
      <c r="AA21"/>
      <c r="AB21"/>
    </row>
    <row r="23" spans="1:44" ht="15" thickBot="1" x14ac:dyDescent="0.35"/>
    <row r="24" spans="1:44" ht="15" thickBot="1" x14ac:dyDescent="0.35">
      <c r="B24" s="116" t="s">
        <v>9</v>
      </c>
      <c r="C24" s="117"/>
      <c r="D24" s="30">
        <v>3</v>
      </c>
      <c r="E24" s="116">
        <v>1</v>
      </c>
      <c r="F24" s="117"/>
      <c r="G24" s="117"/>
      <c r="H24" s="118">
        <v>2</v>
      </c>
      <c r="I24" s="117"/>
      <c r="J24" s="119"/>
      <c r="K24" s="117">
        <v>3</v>
      </c>
      <c r="L24" s="117"/>
      <c r="M24" s="117"/>
      <c r="N24" s="118">
        <v>4</v>
      </c>
      <c r="O24" s="117"/>
      <c r="P24" s="117"/>
      <c r="Q24" s="116" t="s">
        <v>10</v>
      </c>
      <c r="R24" s="117"/>
      <c r="S24" s="117"/>
      <c r="T24" s="118" t="s">
        <v>11</v>
      </c>
      <c r="U24" s="117"/>
      <c r="V24" s="119"/>
      <c r="W24" s="118" t="s">
        <v>12</v>
      </c>
      <c r="X24" s="117"/>
      <c r="Y24" s="120"/>
      <c r="Z24"/>
      <c r="AA24"/>
      <c r="AB24"/>
      <c r="AE24" s="6"/>
      <c r="AF24" s="7"/>
      <c r="AG24" s="7"/>
      <c r="AH24" s="7" t="s">
        <v>14</v>
      </c>
      <c r="AI24" s="7" t="s">
        <v>15</v>
      </c>
      <c r="AJ24" s="8" t="s">
        <v>16</v>
      </c>
      <c r="AK24" s="7" t="s">
        <v>17</v>
      </c>
      <c r="AL24" s="7" t="s">
        <v>18</v>
      </c>
      <c r="AM24" s="121" t="s">
        <v>19</v>
      </c>
      <c r="AN24" s="121"/>
      <c r="AO24" s="6"/>
      <c r="AP24" s="6" t="s">
        <v>20</v>
      </c>
      <c r="AQ24" s="6"/>
      <c r="AR24" s="6"/>
    </row>
    <row r="25" spans="1:44" ht="14.4" customHeight="1" x14ac:dyDescent="0.3">
      <c r="A25" s="99">
        <v>3</v>
      </c>
      <c r="B25" s="100">
        <v>1</v>
      </c>
      <c r="C25" s="101" t="str">
        <f>IF(ISBLANK(A25),"",VLOOKUP(A25,'dívky presence'!$A$2:$J$96,3)&amp;" "&amp;VLOOKUP(A25,'dívky presence'!$A$2:$J$96,4))</f>
        <v>Hlawatschke Mína</v>
      </c>
      <c r="D25" s="102"/>
      <c r="E25" s="103" t="s">
        <v>21</v>
      </c>
      <c r="F25" s="104"/>
      <c r="G25" s="105"/>
      <c r="H25" s="3">
        <f>AM28</f>
        <v>3</v>
      </c>
      <c r="I25" s="4" t="s">
        <v>13</v>
      </c>
      <c r="J25" s="5">
        <f>AN28</f>
        <v>2</v>
      </c>
      <c r="K25" s="4">
        <f>AN30</f>
        <v>3</v>
      </c>
      <c r="L25" s="4" t="s">
        <v>13</v>
      </c>
      <c r="M25" s="4">
        <f>AM30</f>
        <v>2</v>
      </c>
      <c r="N25" s="3">
        <f>AM25</f>
        <v>3</v>
      </c>
      <c r="O25" s="4" t="s">
        <v>13</v>
      </c>
      <c r="P25" s="4">
        <f>AN25</f>
        <v>0</v>
      </c>
      <c r="Q25" s="85">
        <f>IF(H25="",0,IF(H25=3,2,1))+IF(K25="",0,IF(K25=3,2,1))+IF(N25="",0,IF(N25=3,2,1))</f>
        <v>6</v>
      </c>
      <c r="R25" s="107"/>
      <c r="S25" s="107"/>
      <c r="T25" s="93">
        <f>IF(H25="",0,H25)+IF(K25="",0,K25)+IF(N25="",0,N25)</f>
        <v>9</v>
      </c>
      <c r="U25" s="70" t="s">
        <v>13</v>
      </c>
      <c r="V25" s="108">
        <f>IF(J25="",0,J25)+IF(M25="",0,M25)+IF(P25="",0,P25)</f>
        <v>4</v>
      </c>
      <c r="W25" s="109" t="s">
        <v>65</v>
      </c>
      <c r="X25" s="109"/>
      <c r="Y25" s="110"/>
      <c r="AB25" s="35"/>
      <c r="AD25" s="6">
        <v>1</v>
      </c>
      <c r="AE25" s="6" t="str">
        <f>C25</f>
        <v>Hlawatschke Mína</v>
      </c>
      <c r="AF25" s="9">
        <v>4</v>
      </c>
      <c r="AG25" s="6" t="str">
        <f>C31</f>
        <v>Jehličková Natálie</v>
      </c>
      <c r="AH25" s="7" t="s">
        <v>106</v>
      </c>
      <c r="AI25" s="7" t="s">
        <v>62</v>
      </c>
      <c r="AJ25" s="7" t="s">
        <v>62</v>
      </c>
      <c r="AK25" s="7"/>
      <c r="AL25" s="7"/>
      <c r="AM25" s="10">
        <f t="shared" ref="AM25:AM30" si="6">IF(ISBLANK(AH25),"",IF(CODE(AH25)=45,0,1)+IF(ISBLANK(AI25),0,IF(CODE(AI25)=45,0,1))+IF(ISBLANK(AJ25),0,IF(CODE(AJ25)=45,0,1))+IF(ISBLANK(AK25),0,IF(CODE(AK25)=45,0,1))+IF(ISBLANK(AL25),0,IF(CODE(AL25)=45,0,1)))</f>
        <v>3</v>
      </c>
      <c r="AN25" s="10">
        <f t="shared" ref="AN25:AN30" si="7">IF(ISBLANK(AH25),"",IF(CODE(AH25)=45,1,0)+IF(ISBLANK(AI25),0,IF(CODE(AI25)=45,1,0))+IF(ISBLANK(AJ25),0,IF(CODE(AJ25)=45,1,0))+IF(ISBLANK(AK25),0,IF(CODE(AK25)=45,1,0))+IF(ISBLANK(AL25),0,IF(CODE(AL25)=45,1,0)))</f>
        <v>0</v>
      </c>
      <c r="AO25" s="6"/>
      <c r="AP25" s="11" t="str">
        <f t="shared" ref="AP25:AP30" si="8">IF(ISBLANK(AH25),"",IF(OR(AM25=3,AN25=3),IF(AND(ISBLANK(AK25),ISBLANK(AL25),OR(AM25=3,AN25=3)),"OK",IF(ABS(IF(CODE(AH25)=45,-1,1)+IF(CODE(AI25)=45,-1,1)+IF(CODE(AJ25)=45,-1,1))=1,IF(AND(ISBLANK(AL25),OR(AM25=3,AN25=3)),"OK",IF(IF(CODE(AH25)=45,-1,1)+IF(CODE(AI25)=45,-1,1)+IF(CODE(AJ25)=45,-1,1)+IF(CODE(AK25)=45,-1,1)=0,"OK","CHYBA")),"CHYBA")),IF(AND(AM25&lt;3,AN25&lt;3),"NEKOMPLETNÍ","CHYBA")))</f>
        <v>OK</v>
      </c>
      <c r="AQ25" s="6"/>
      <c r="AR25" s="6"/>
    </row>
    <row r="26" spans="1:44" ht="14.4" customHeight="1" x14ac:dyDescent="0.3">
      <c r="A26" s="99"/>
      <c r="B26" s="54"/>
      <c r="C26" s="93" t="str">
        <f>IF(ISBLANK(A25),"",VLOOKUP(A25,'dívky presence'!$A$2:$J$96,7))</f>
        <v>TJ Sokol PP Hradec Králové 2</v>
      </c>
      <c r="D26" s="94"/>
      <c r="E26" s="106"/>
      <c r="F26" s="88"/>
      <c r="G26" s="89"/>
      <c r="H26" s="111" t="str">
        <f>"("&amp;AH28&amp;","&amp;AI28&amp;","&amp;AJ28&amp;","&amp;AK28&amp;","&amp;AL28&amp;")"</f>
        <v>(-2,8,-10,3,6)</v>
      </c>
      <c r="I26" s="112"/>
      <c r="J26" s="113"/>
      <c r="K26" s="112"/>
      <c r="L26" s="112"/>
      <c r="M26" s="112"/>
      <c r="N26" s="114" t="str">
        <f>"("&amp;AH25&amp;","&amp;AI25&amp;","&amp;AJ25&amp;","&amp;AK25&amp;","&amp;AL25&amp;")"</f>
        <v>(1,3,3,,)</v>
      </c>
      <c r="O26" s="115"/>
      <c r="P26" s="115"/>
      <c r="Q26" s="64"/>
      <c r="R26" s="65"/>
      <c r="S26" s="65"/>
      <c r="T26" s="68"/>
      <c r="U26" s="90"/>
      <c r="V26" s="72"/>
      <c r="W26" s="91"/>
      <c r="X26" s="91"/>
      <c r="Y26" s="92"/>
      <c r="AB26" s="35"/>
      <c r="AD26" s="6">
        <v>2</v>
      </c>
      <c r="AE26" s="6" t="str">
        <f>C27</f>
        <v>Dušková Laura</v>
      </c>
      <c r="AF26" s="6">
        <v>3</v>
      </c>
      <c r="AG26" s="6" t="str">
        <f>C29</f>
        <v>Pytlíková Aneta</v>
      </c>
      <c r="AH26" s="7" t="s">
        <v>54</v>
      </c>
      <c r="AI26" s="7" t="s">
        <v>76</v>
      </c>
      <c r="AJ26" s="7" t="s">
        <v>69</v>
      </c>
      <c r="AK26" s="7" t="s">
        <v>54</v>
      </c>
      <c r="AL26" s="7"/>
      <c r="AM26" s="10">
        <f t="shared" si="6"/>
        <v>1</v>
      </c>
      <c r="AN26" s="10">
        <f t="shared" si="7"/>
        <v>3</v>
      </c>
      <c r="AO26" s="6"/>
      <c r="AP26" s="11" t="str">
        <f t="shared" si="8"/>
        <v>OK</v>
      </c>
      <c r="AQ26" s="6"/>
      <c r="AR26" s="6"/>
    </row>
    <row r="27" spans="1:44" ht="14.4" customHeight="1" x14ac:dyDescent="0.3">
      <c r="A27" s="53">
        <v>10</v>
      </c>
      <c r="B27" s="84">
        <v>2</v>
      </c>
      <c r="C27" s="56" t="str">
        <f>IF(ISBLANK(A27),"",VLOOKUP(A27,'dívky presence'!$A$2:$J$96,3)&amp;" "&amp;VLOOKUP(A27,'dívky presence'!$A$2:$J$96,4))</f>
        <v>Dušková Laura</v>
      </c>
      <c r="D27" s="57"/>
      <c r="E27" s="12">
        <f>J25</f>
        <v>2</v>
      </c>
      <c r="F27" s="13" t="s">
        <v>13</v>
      </c>
      <c r="G27" s="13">
        <f>H25</f>
        <v>3</v>
      </c>
      <c r="H27" s="58" t="s">
        <v>21</v>
      </c>
      <c r="I27" s="59"/>
      <c r="J27" s="86"/>
      <c r="K27" s="13">
        <f>AM26</f>
        <v>1</v>
      </c>
      <c r="L27" s="13" t="s">
        <v>13</v>
      </c>
      <c r="M27" s="13">
        <f>AN26</f>
        <v>3</v>
      </c>
      <c r="N27" s="14">
        <f>AM29</f>
        <v>3</v>
      </c>
      <c r="O27" s="13" t="s">
        <v>13</v>
      </c>
      <c r="P27" s="13">
        <f>AN29</f>
        <v>0</v>
      </c>
      <c r="Q27" s="64">
        <f>IF(E27="",0,IF(E27=3,2,1))+IF(K27="",0,IF(K27=3,2,1))+IF(N27="",0,IF(N27=3,2,1))</f>
        <v>4</v>
      </c>
      <c r="R27" s="65"/>
      <c r="S27" s="65"/>
      <c r="T27" s="68">
        <f>IF(E27="",0,E27)+IF(K27="",0,K27)+IF(N27="",0,N27)</f>
        <v>6</v>
      </c>
      <c r="U27" s="70" t="s">
        <v>13</v>
      </c>
      <c r="V27" s="72">
        <f>IF(G27="",0,G27)+IF(M27="",0,M27)+IF(P27="",0,P27)</f>
        <v>6</v>
      </c>
      <c r="W27" s="91" t="s">
        <v>68</v>
      </c>
      <c r="X27" s="91"/>
      <c r="Y27" s="92"/>
      <c r="AB27" s="35"/>
      <c r="AD27" s="6">
        <v>4</v>
      </c>
      <c r="AE27" s="6" t="str">
        <f>C31</f>
        <v>Jehličková Natálie</v>
      </c>
      <c r="AF27" s="6">
        <v>3</v>
      </c>
      <c r="AG27" s="6" t="str">
        <f>C29</f>
        <v>Pytlíková Aneta</v>
      </c>
      <c r="AH27" s="7" t="s">
        <v>54</v>
      </c>
      <c r="AI27" s="7" t="s">
        <v>57</v>
      </c>
      <c r="AJ27" s="7" t="s">
        <v>57</v>
      </c>
      <c r="AK27" s="7"/>
      <c r="AL27" s="7"/>
      <c r="AM27" s="10">
        <f t="shared" si="6"/>
        <v>0</v>
      </c>
      <c r="AN27" s="10">
        <f t="shared" si="7"/>
        <v>3</v>
      </c>
      <c r="AO27" s="6"/>
      <c r="AP27" s="11" t="str">
        <f t="shared" si="8"/>
        <v>OK</v>
      </c>
      <c r="AQ27" s="6"/>
      <c r="AR27" s="6"/>
    </row>
    <row r="28" spans="1:44" ht="14.4" customHeight="1" x14ac:dyDescent="0.3">
      <c r="A28" s="53"/>
      <c r="B28" s="85"/>
      <c r="C28" s="93" t="str">
        <f>IF(ISBLANK(A27),"",VLOOKUP(A27,'dívky presence'!$A$2:$J$96,7))</f>
        <v>TTC Ústí nad Orlicí</v>
      </c>
      <c r="D28" s="94"/>
      <c r="E28" s="95"/>
      <c r="F28" s="96"/>
      <c r="G28" s="96"/>
      <c r="H28" s="87"/>
      <c r="I28" s="88"/>
      <c r="J28" s="89"/>
      <c r="K28" s="96" t="str">
        <f>"("&amp;AH26&amp;","&amp;AI26&amp;","&amp;AJ26&amp;","&amp;AK26&amp;","&amp;AL26&amp;")"</f>
        <v>(-6,-4,7,-6,)</v>
      </c>
      <c r="L28" s="96"/>
      <c r="M28" s="96"/>
      <c r="N28" s="97" t="str">
        <f>"("&amp;AH29&amp;","&amp;AI29&amp;","&amp;AJ29&amp;","&amp;AK29&amp;","&amp;AL29&amp;")"</f>
        <v>(4,5,4,,)</v>
      </c>
      <c r="O28" s="96"/>
      <c r="P28" s="96"/>
      <c r="Q28" s="64"/>
      <c r="R28" s="65"/>
      <c r="S28" s="65"/>
      <c r="T28" s="68"/>
      <c r="U28" s="90"/>
      <c r="V28" s="72"/>
      <c r="W28" s="91"/>
      <c r="X28" s="91"/>
      <c r="Y28" s="92"/>
      <c r="AB28" s="35"/>
      <c r="AD28" s="6">
        <v>1</v>
      </c>
      <c r="AE28" s="6" t="str">
        <f>C25</f>
        <v>Hlawatschke Mína</v>
      </c>
      <c r="AF28" s="6">
        <v>2</v>
      </c>
      <c r="AG28" s="6" t="str">
        <f>C27</f>
        <v>Dušková Laura</v>
      </c>
      <c r="AH28" s="7" t="s">
        <v>63</v>
      </c>
      <c r="AI28" s="7" t="s">
        <v>53</v>
      </c>
      <c r="AJ28" s="7" t="s">
        <v>60</v>
      </c>
      <c r="AK28" s="7" t="s">
        <v>62</v>
      </c>
      <c r="AL28" s="7" t="s">
        <v>74</v>
      </c>
      <c r="AM28" s="10">
        <f t="shared" si="6"/>
        <v>3</v>
      </c>
      <c r="AN28" s="10">
        <f t="shared" si="7"/>
        <v>2</v>
      </c>
      <c r="AO28" s="6"/>
      <c r="AP28" s="11" t="str">
        <f t="shared" si="8"/>
        <v>OK</v>
      </c>
      <c r="AQ28" s="6"/>
      <c r="AR28" s="6"/>
    </row>
    <row r="29" spans="1:44" ht="14.4" customHeight="1" x14ac:dyDescent="0.3">
      <c r="A29" s="53">
        <v>5</v>
      </c>
      <c r="B29" s="84">
        <v>3</v>
      </c>
      <c r="C29" s="56" t="str">
        <f>IF(ISBLANK(A29),"",VLOOKUP(A29,'dívky presence'!$A$2:$J$96,3)&amp;" "&amp;VLOOKUP(A29,'dívky presence'!$A$2:$J$96,4))</f>
        <v>Pytlíková Aneta</v>
      </c>
      <c r="D29" s="57"/>
      <c r="E29" s="12">
        <f>M25</f>
        <v>2</v>
      </c>
      <c r="F29" s="13" t="s">
        <v>13</v>
      </c>
      <c r="G29" s="13">
        <f>K25</f>
        <v>3</v>
      </c>
      <c r="H29" s="14">
        <f>M27</f>
        <v>3</v>
      </c>
      <c r="I29" s="13" t="s">
        <v>13</v>
      </c>
      <c r="J29" s="18">
        <f>K27</f>
        <v>1</v>
      </c>
      <c r="K29" s="58" t="s">
        <v>21</v>
      </c>
      <c r="L29" s="59"/>
      <c r="M29" s="86"/>
      <c r="N29" s="14">
        <f>AN27</f>
        <v>3</v>
      </c>
      <c r="O29" s="13" t="s">
        <v>13</v>
      </c>
      <c r="P29" s="13">
        <f>AM27</f>
        <v>0</v>
      </c>
      <c r="Q29" s="64">
        <f>IF(E29="",0,IF(E29=3,2,1))+IF(H29="",0,IF(H29=3,2,1))+IF(N29="",0,IF(N29=3,2,1))</f>
        <v>5</v>
      </c>
      <c r="R29" s="65"/>
      <c r="S29" s="65"/>
      <c r="T29" s="68">
        <f>IF(E29="",0,E29)+IF(H29="",0,H29)+IF(N29="",0,N29)</f>
        <v>8</v>
      </c>
      <c r="U29" s="70" t="s">
        <v>13</v>
      </c>
      <c r="V29" s="72">
        <f>IF(G29="",0,G29)+IF(J29="",0,J29)+IF(P29="",0,P29)</f>
        <v>4</v>
      </c>
      <c r="W29" s="91" t="s">
        <v>67</v>
      </c>
      <c r="X29" s="91"/>
      <c r="Y29" s="92"/>
      <c r="AB29" s="35"/>
      <c r="AD29" s="6">
        <v>2</v>
      </c>
      <c r="AE29" s="6" t="str">
        <f>C27</f>
        <v>Dušková Laura</v>
      </c>
      <c r="AF29" s="6">
        <v>4</v>
      </c>
      <c r="AG29" s="6" t="str">
        <f>C31</f>
        <v>Jehličková Natálie</v>
      </c>
      <c r="AH29" s="7" t="s">
        <v>61</v>
      </c>
      <c r="AI29" s="7" t="s">
        <v>51</v>
      </c>
      <c r="AJ29" s="7" t="s">
        <v>61</v>
      </c>
      <c r="AK29" s="7"/>
      <c r="AL29" s="7"/>
      <c r="AM29" s="10">
        <f t="shared" si="6"/>
        <v>3</v>
      </c>
      <c r="AN29" s="10">
        <f t="shared" si="7"/>
        <v>0</v>
      </c>
      <c r="AO29" s="6"/>
      <c r="AP29" s="11" t="str">
        <f t="shared" si="8"/>
        <v>OK</v>
      </c>
      <c r="AQ29" s="6"/>
      <c r="AR29" s="6"/>
    </row>
    <row r="30" spans="1:44" ht="14.4" customHeight="1" x14ac:dyDescent="0.3">
      <c r="A30" s="53"/>
      <c r="B30" s="85"/>
      <c r="C30" s="93" t="str">
        <f>IF(ISBLANK(A29),"",VLOOKUP(A29,'dívky presence'!$A$2:$J$96,7))</f>
        <v>TJ Borová</v>
      </c>
      <c r="D30" s="94"/>
      <c r="E30" s="95" t="str">
        <f>"("&amp;AH30&amp;","&amp;AI30&amp;","&amp;AJ30&amp;","&amp;AK30&amp;","&amp;AL30&amp;")"</f>
        <v>(-2,5,-3,9,-8)</v>
      </c>
      <c r="F30" s="96"/>
      <c r="G30" s="96"/>
      <c r="H30" s="97"/>
      <c r="I30" s="96"/>
      <c r="J30" s="98"/>
      <c r="K30" s="87"/>
      <c r="L30" s="88"/>
      <c r="M30" s="89"/>
      <c r="N30" s="97"/>
      <c r="O30" s="96"/>
      <c r="P30" s="96"/>
      <c r="Q30" s="64"/>
      <c r="R30" s="65"/>
      <c r="S30" s="65"/>
      <c r="T30" s="68"/>
      <c r="U30" s="90"/>
      <c r="V30" s="72"/>
      <c r="W30" s="91"/>
      <c r="X30" s="91"/>
      <c r="Y30" s="92"/>
      <c r="AB30" s="35"/>
      <c r="AD30" s="6">
        <v>3</v>
      </c>
      <c r="AE30" s="6" t="str">
        <f>C29</f>
        <v>Pytlíková Aneta</v>
      </c>
      <c r="AF30" s="6">
        <v>1</v>
      </c>
      <c r="AG30" s="6" t="str">
        <f>C25</f>
        <v>Hlawatschke Mína</v>
      </c>
      <c r="AH30" s="7" t="s">
        <v>63</v>
      </c>
      <c r="AI30" s="7" t="s">
        <v>51</v>
      </c>
      <c r="AJ30" s="7" t="s">
        <v>57</v>
      </c>
      <c r="AK30" s="7" t="s">
        <v>70</v>
      </c>
      <c r="AL30" s="7" t="s">
        <v>72</v>
      </c>
      <c r="AM30" s="10">
        <f t="shared" si="6"/>
        <v>2</v>
      </c>
      <c r="AN30" s="10">
        <f t="shared" si="7"/>
        <v>3</v>
      </c>
      <c r="AO30" s="6"/>
      <c r="AP30" s="11" t="str">
        <f t="shared" si="8"/>
        <v>OK</v>
      </c>
      <c r="AQ30" s="6"/>
      <c r="AR30" s="6"/>
    </row>
    <row r="31" spans="1:44" ht="14.4" customHeight="1" x14ac:dyDescent="0.3">
      <c r="A31" s="53">
        <v>15</v>
      </c>
      <c r="B31" s="54">
        <v>4</v>
      </c>
      <c r="C31" s="56" t="str">
        <f>IF(ISBLANK(A31),"",VLOOKUP(A31,'dívky presence'!$A$2:$J$96,3)&amp;" "&amp;VLOOKUP(A31,'dívky presence'!$A$2:$J$96,4))</f>
        <v>Jehličková Natálie</v>
      </c>
      <c r="D31" s="57"/>
      <c r="E31" s="21">
        <f>P25</f>
        <v>0</v>
      </c>
      <c r="F31" s="4" t="s">
        <v>13</v>
      </c>
      <c r="G31" s="4">
        <f>N25</f>
        <v>3</v>
      </c>
      <c r="H31" s="3">
        <f>P27</f>
        <v>0</v>
      </c>
      <c r="I31" s="4" t="s">
        <v>13</v>
      </c>
      <c r="J31" s="5">
        <f>N27</f>
        <v>3</v>
      </c>
      <c r="K31" s="4">
        <f>P29</f>
        <v>0</v>
      </c>
      <c r="L31" s="4" t="s">
        <v>13</v>
      </c>
      <c r="M31" s="4">
        <f>N29</f>
        <v>3</v>
      </c>
      <c r="N31" s="58" t="s">
        <v>21</v>
      </c>
      <c r="O31" s="59"/>
      <c r="P31" s="60"/>
      <c r="Q31" s="64">
        <f>IF(E31="",0,IF(E31=3,2,1))+IF(H31="",0,IF(H31=3,2,1))+IF(K31="",0,IF(K31=3,2,1))</f>
        <v>3</v>
      </c>
      <c r="R31" s="65"/>
      <c r="S31" s="65"/>
      <c r="T31" s="68">
        <f>IF(E31="",0,E31)+IF(H31="",0,H31)+IF(K31="",0,K31)</f>
        <v>0</v>
      </c>
      <c r="U31" s="70" t="s">
        <v>13</v>
      </c>
      <c r="V31" s="72">
        <f>IF(G31="",0,G31)+IF(J31="",0,J31)+IF(M31="",0,M31)</f>
        <v>9</v>
      </c>
      <c r="W31" s="74" t="s">
        <v>66</v>
      </c>
      <c r="X31" s="74"/>
      <c r="Y31" s="75"/>
      <c r="AB31" s="35"/>
    </row>
    <row r="32" spans="1:44" ht="15" customHeight="1" thickBot="1" x14ac:dyDescent="0.35">
      <c r="A32" s="53"/>
      <c r="B32" s="55"/>
      <c r="C32" s="78" t="str">
        <f>IF(ISBLANK(A31),"",VLOOKUP(A31,'dívky presence'!$A$2:$J$96,7))</f>
        <v>Sokol Chrudim</v>
      </c>
      <c r="D32" s="79"/>
      <c r="E32" s="80"/>
      <c r="F32" s="81"/>
      <c r="G32" s="81"/>
      <c r="H32" s="82"/>
      <c r="I32" s="81"/>
      <c r="J32" s="83"/>
      <c r="K32" s="81" t="str">
        <f>"("&amp;AH27&amp;","&amp;AI27&amp;","&amp;AJ27&amp;","&amp;AK27&amp;","&amp;AL27&amp;")"</f>
        <v>(-6,-3,-3,,)</v>
      </c>
      <c r="L32" s="81"/>
      <c r="M32" s="81"/>
      <c r="N32" s="61"/>
      <c r="O32" s="62"/>
      <c r="P32" s="63"/>
      <c r="Q32" s="66"/>
      <c r="R32" s="67"/>
      <c r="S32" s="67"/>
      <c r="T32" s="69"/>
      <c r="U32" s="71"/>
      <c r="V32" s="73"/>
      <c r="W32" s="76"/>
      <c r="X32" s="76"/>
      <c r="Y32" s="77"/>
      <c r="Z32"/>
      <c r="AA32"/>
      <c r="AB32"/>
    </row>
    <row r="34" spans="1:42" ht="15" thickBot="1" x14ac:dyDescent="0.35"/>
    <row r="35" spans="1:42" ht="15" thickBot="1" x14ac:dyDescent="0.35">
      <c r="B35" s="116" t="s">
        <v>9</v>
      </c>
      <c r="C35" s="117"/>
      <c r="D35" s="30">
        <v>4</v>
      </c>
      <c r="E35" s="116">
        <v>1</v>
      </c>
      <c r="F35" s="117"/>
      <c r="G35" s="119"/>
      <c r="H35" s="118">
        <v>2</v>
      </c>
      <c r="I35" s="117"/>
      <c r="J35" s="119"/>
      <c r="K35" s="118">
        <v>3</v>
      </c>
      <c r="L35" s="117"/>
      <c r="M35" s="119"/>
      <c r="N35" s="118">
        <v>4</v>
      </c>
      <c r="O35" s="117"/>
      <c r="P35" s="119"/>
      <c r="Q35" s="118">
        <v>5</v>
      </c>
      <c r="R35" s="117"/>
      <c r="S35" s="120"/>
      <c r="T35" s="116" t="s">
        <v>10</v>
      </c>
      <c r="U35" s="117"/>
      <c r="V35" s="119"/>
      <c r="W35" s="118" t="s">
        <v>11</v>
      </c>
      <c r="X35" s="117"/>
      <c r="Y35" s="119"/>
      <c r="Z35" s="118" t="s">
        <v>12</v>
      </c>
      <c r="AA35" s="117"/>
      <c r="AB35" s="120"/>
      <c r="AD35" s="6"/>
      <c r="AE35" s="6"/>
      <c r="AF35" s="7"/>
      <c r="AG35" s="7"/>
      <c r="AH35" s="7" t="s">
        <v>14</v>
      </c>
      <c r="AI35" s="7" t="s">
        <v>15</v>
      </c>
      <c r="AJ35" s="8" t="s">
        <v>16</v>
      </c>
      <c r="AK35" s="7" t="s">
        <v>17</v>
      </c>
      <c r="AL35" s="7" t="s">
        <v>18</v>
      </c>
      <c r="AM35" s="121" t="s">
        <v>19</v>
      </c>
      <c r="AN35" s="121"/>
      <c r="AO35" s="6"/>
      <c r="AP35" s="6" t="s">
        <v>20</v>
      </c>
    </row>
    <row r="36" spans="1:42" ht="14.4" customHeight="1" x14ac:dyDescent="0.3">
      <c r="A36" s="99">
        <v>4</v>
      </c>
      <c r="B36" s="100">
        <v>1</v>
      </c>
      <c r="C36" s="101" t="str">
        <f>IF(ISBLANK(A36),"",VLOOKUP(A36,'dívky presence'!$A$2:$J$96,3)&amp;" "&amp;VLOOKUP(A36,'dívky presence'!$A$2:$J$96,4))</f>
        <v>Ferbasová Dorothea</v>
      </c>
      <c r="D36" s="102"/>
      <c r="E36" s="103" t="s">
        <v>21</v>
      </c>
      <c r="F36" s="104"/>
      <c r="G36" s="105"/>
      <c r="H36" s="25">
        <f>AM38</f>
        <v>3</v>
      </c>
      <c r="I36" s="26" t="s">
        <v>13</v>
      </c>
      <c r="J36" s="27">
        <f>AN38</f>
        <v>0</v>
      </c>
      <c r="K36" s="26">
        <f>AN45</f>
        <v>3</v>
      </c>
      <c r="L36" s="26" t="s">
        <v>13</v>
      </c>
      <c r="M36" s="26">
        <f>AM45</f>
        <v>0</v>
      </c>
      <c r="N36" s="25">
        <f>AM40</f>
        <v>3</v>
      </c>
      <c r="O36" s="26" t="s">
        <v>13</v>
      </c>
      <c r="P36" s="26">
        <f>AN40</f>
        <v>0</v>
      </c>
      <c r="Q36" s="25">
        <f>AN43</f>
        <v>3</v>
      </c>
      <c r="R36" s="26" t="s">
        <v>13</v>
      </c>
      <c r="S36" s="28">
        <f>AM43</f>
        <v>0</v>
      </c>
      <c r="T36" s="122">
        <f>IF(H36="",0,IF(H36=3,2,1))+IF(K36="",0,IF(K36=3,2,1))+IF(N36="",0,IF(N36=3,2,1))+IF(Q36="",0,IF(Q36=3,2,1))</f>
        <v>8</v>
      </c>
      <c r="U36" s="123"/>
      <c r="V36" s="124"/>
      <c r="W36" s="127">
        <f>IF(H36="",0,H36)+IF(K36="",0,K36)+IF(N36="",0,N36)+IF(Q36="",0,Q36)</f>
        <v>12</v>
      </c>
      <c r="X36" s="123" t="s">
        <v>13</v>
      </c>
      <c r="Y36" s="128">
        <f>IF(J36="",0,J36)+IF(M36="",0,M36)+IF(P36="",0,P36)+IF(S36="",0,S36)</f>
        <v>0</v>
      </c>
      <c r="Z36" s="129" t="s">
        <v>65</v>
      </c>
      <c r="AA36" s="130"/>
      <c r="AB36" s="131"/>
      <c r="AD36" s="6">
        <v>2</v>
      </c>
      <c r="AE36" s="6" t="str">
        <f>C38</f>
        <v>Koubková Luciana</v>
      </c>
      <c r="AF36" s="9">
        <v>5</v>
      </c>
      <c r="AG36" s="6" t="str">
        <f>C44</f>
        <v>Nováková Nelly</v>
      </c>
      <c r="AH36" s="7" t="s">
        <v>51</v>
      </c>
      <c r="AI36" s="7" t="s">
        <v>72</v>
      </c>
      <c r="AJ36" s="7" t="s">
        <v>72</v>
      </c>
      <c r="AK36" s="7" t="s">
        <v>72</v>
      </c>
      <c r="AL36" s="7"/>
      <c r="AM36" s="10">
        <f t="shared" ref="AM36:AM45" si="9">IF(ISBLANK(AH36),"",IF(CODE(AH36)=45,0,1)+IF(ISBLANK(AI36),0,IF(CODE(AI36)=45,0,1))+IF(ISBLANK(AJ36),0,IF(CODE(AJ36)=45,0,1))+IF(ISBLANK(AK36),0,IF(CODE(AK36)=45,0,1))+IF(ISBLANK(AL36),0,IF(CODE(AL36)=45,0,1)))</f>
        <v>1</v>
      </c>
      <c r="AN36" s="10">
        <f t="shared" ref="AN36:AN45" si="10">IF(ISBLANK(AH36),"",IF(CODE(AH36)=45,1,0)+IF(ISBLANK(AI36),0,IF(CODE(AI36)=45,1,0))+IF(ISBLANK(AJ36),0,IF(CODE(AJ36)=45,1,0))+IF(ISBLANK(AK36),0,IF(CODE(AK36)=45,1,0))+IF(ISBLANK(AL36),0,IF(CODE(AL36)=45,1,0)))</f>
        <v>3</v>
      </c>
      <c r="AO36" s="6"/>
      <c r="AP36" s="11" t="str">
        <f t="shared" ref="AP36:AP45" si="11">IF(ISBLANK(AH36),"",IF(OR(AM36=3,AN36=3),IF(AND(ISBLANK(AK36),ISBLANK(AL36),OR(AM36=3,AN36=3)),"OK",IF(ABS(IF(CODE(AH36)=45,-1,1)+IF(CODE(AI36)=45,-1,1)+IF(CODE(AJ36)=45,-1,1))=1,IF(AND(ISBLANK(AL36),OR(AM36=3,AN36=3)),"OK",IF(IF(CODE(AH36)=45,-1,1)+IF(CODE(AI36)=45,-1,1)+IF(CODE(AJ36)=45,-1,1)+IF(CODE(AK36)=45,-1,1)=0,"OK","CHYBA")),"CHYBA")),IF(AND(AM36&lt;3,AN36&lt;3),"NEKOMPLETNÍ","CHYBA")))</f>
        <v>OK</v>
      </c>
    </row>
    <row r="37" spans="1:42" ht="14.4" customHeight="1" thickBot="1" x14ac:dyDescent="0.35">
      <c r="A37" s="99"/>
      <c r="B37" s="85"/>
      <c r="C37" s="93" t="str">
        <f>IF(ISBLANK(A36),"",VLOOKUP(A36,'dívky presence'!$A$2:$J$96,7))</f>
        <v>TJ Sokol PP Hradec Králové 2</v>
      </c>
      <c r="D37" s="94"/>
      <c r="E37" s="106"/>
      <c r="F37" s="88"/>
      <c r="G37" s="89"/>
      <c r="H37" s="111" t="str">
        <f>"("&amp;AH38&amp;","&amp;AI38&amp;","&amp;AJ38&amp;","&amp;AK38&amp;","&amp;AL38&amp;")"</f>
        <v>(2,3,2,,)</v>
      </c>
      <c r="I37" s="112"/>
      <c r="J37" s="113"/>
      <c r="K37" s="97"/>
      <c r="L37" s="96"/>
      <c r="M37" s="98"/>
      <c r="N37" s="135" t="str">
        <f>"("&amp;AH40&amp;","&amp;AI40&amp;","&amp;AJ40&amp;","&amp;AK40&amp;","&amp;AL40&amp;")"</f>
        <v>(6,7,5,,)</v>
      </c>
      <c r="O37" s="136"/>
      <c r="P37" s="137"/>
      <c r="Q37" s="135"/>
      <c r="R37" s="136"/>
      <c r="S37" s="138"/>
      <c r="T37" s="125"/>
      <c r="U37" s="90"/>
      <c r="V37" s="126"/>
      <c r="W37" s="93"/>
      <c r="X37" s="90"/>
      <c r="Y37" s="108"/>
      <c r="Z37" s="132"/>
      <c r="AA37" s="133"/>
      <c r="AB37" s="134"/>
      <c r="AD37" s="6">
        <v>3</v>
      </c>
      <c r="AE37" s="6" t="str">
        <f>C40</f>
        <v>Borecká Karolína</v>
      </c>
      <c r="AF37" s="6">
        <v>4</v>
      </c>
      <c r="AG37" s="6" t="str">
        <f>C42</f>
        <v>Macurová Adéla</v>
      </c>
      <c r="AH37" s="7" t="s">
        <v>72</v>
      </c>
      <c r="AI37" s="7" t="s">
        <v>70</v>
      </c>
      <c r="AJ37" s="7" t="s">
        <v>55</v>
      </c>
      <c r="AK37" s="7" t="s">
        <v>55</v>
      </c>
      <c r="AL37" s="7"/>
      <c r="AM37" s="10">
        <f t="shared" si="9"/>
        <v>1</v>
      </c>
      <c r="AN37" s="10">
        <f t="shared" si="10"/>
        <v>3</v>
      </c>
      <c r="AO37" s="6"/>
      <c r="AP37" s="11" t="str">
        <f t="shared" si="11"/>
        <v>OK</v>
      </c>
    </row>
    <row r="38" spans="1:42" ht="14.4" customHeight="1" x14ac:dyDescent="0.3">
      <c r="A38" s="99">
        <v>16</v>
      </c>
      <c r="B38" s="84">
        <v>2</v>
      </c>
      <c r="C38" s="101" t="str">
        <f>IF(ISBLANK(A38),"",VLOOKUP(A38,'dívky presence'!$A$2:$J$96,3)&amp;" "&amp;VLOOKUP(A38,'dívky presence'!$A$2:$J$96,4))</f>
        <v>Koubková Luciana</v>
      </c>
      <c r="D38" s="102"/>
      <c r="E38" s="12">
        <f>J36</f>
        <v>0</v>
      </c>
      <c r="F38" s="13" t="s">
        <v>13</v>
      </c>
      <c r="G38" s="13">
        <f>H36</f>
        <v>3</v>
      </c>
      <c r="H38" s="58" t="s">
        <v>21</v>
      </c>
      <c r="I38" s="59"/>
      <c r="J38" s="86"/>
      <c r="K38" s="13">
        <f>AM41</f>
        <v>0</v>
      </c>
      <c r="L38" s="13" t="s">
        <v>13</v>
      </c>
      <c r="M38" s="13">
        <f>AN41</f>
        <v>3</v>
      </c>
      <c r="N38" s="14">
        <f>AN42</f>
        <v>0</v>
      </c>
      <c r="O38" s="13" t="s">
        <v>13</v>
      </c>
      <c r="P38" s="13">
        <f>AM42</f>
        <v>3</v>
      </c>
      <c r="Q38" s="14">
        <f>AM36</f>
        <v>1</v>
      </c>
      <c r="R38" s="13" t="s">
        <v>13</v>
      </c>
      <c r="S38" s="15">
        <f>AN36</f>
        <v>3</v>
      </c>
      <c r="T38" s="141">
        <f>IF(E38="",0,IF(E38=3,2,1))+IF(K38="",0,IF(K38=3,2,1))+IF(N38="",0,IF(N38=3,2,1))+IF(Q38="",0,IF(Q38=3,2,1))</f>
        <v>4</v>
      </c>
      <c r="U38" s="142"/>
      <c r="V38" s="143"/>
      <c r="W38" s="144">
        <f>IF(E38="",0,E38)+IF(K38="",0,K38)+IF(N38="",0,N38)+IF(Q36="",0,Q36)</f>
        <v>3</v>
      </c>
      <c r="X38" s="142" t="s">
        <v>13</v>
      </c>
      <c r="Y38" s="145">
        <f>IF(G38="",0,G38)+IF(M38="",0,M38)+IF(P38="",0,P38)+IF(S36="",0,S36)</f>
        <v>9</v>
      </c>
      <c r="Z38" s="146" t="s">
        <v>78</v>
      </c>
      <c r="AA38" s="147"/>
      <c r="AB38" s="148"/>
      <c r="AC38" s="16"/>
      <c r="AD38" s="6">
        <v>1</v>
      </c>
      <c r="AE38" s="6" t="str">
        <f>C36</f>
        <v>Ferbasová Dorothea</v>
      </c>
      <c r="AF38" s="6">
        <v>2</v>
      </c>
      <c r="AG38" s="6" t="str">
        <f>C38</f>
        <v>Koubková Luciana</v>
      </c>
      <c r="AH38" s="7" t="s">
        <v>52</v>
      </c>
      <c r="AI38" s="7" t="s">
        <v>62</v>
      </c>
      <c r="AJ38" s="7" t="s">
        <v>52</v>
      </c>
      <c r="AK38" s="7"/>
      <c r="AL38" s="7"/>
      <c r="AM38" s="10">
        <f t="shared" si="9"/>
        <v>3</v>
      </c>
      <c r="AN38" s="10">
        <f t="shared" si="10"/>
        <v>0</v>
      </c>
      <c r="AO38" s="6"/>
      <c r="AP38" s="11" t="str">
        <f t="shared" si="11"/>
        <v>OK</v>
      </c>
    </row>
    <row r="39" spans="1:42" ht="14.4" customHeight="1" x14ac:dyDescent="0.3">
      <c r="A39" s="99"/>
      <c r="B39" s="85"/>
      <c r="C39" s="93" t="str">
        <f>IF(ISBLANK(A38),"",VLOOKUP(A38,'dívky presence'!$A$2:$J$96,7))</f>
        <v>Sokol Chrudim</v>
      </c>
      <c r="D39" s="94"/>
      <c r="E39" s="95"/>
      <c r="F39" s="96"/>
      <c r="G39" s="96"/>
      <c r="H39" s="87"/>
      <c r="I39" s="88"/>
      <c r="J39" s="89"/>
      <c r="K39" s="111" t="str">
        <f>"("&amp;AH41&amp;","&amp;AI41&amp;","&amp;AJ41&amp;","&amp;AK41&amp;","&amp;AL41&amp;")"</f>
        <v>(-7,-4,-3,,)</v>
      </c>
      <c r="L39" s="112"/>
      <c r="M39" s="113"/>
      <c r="N39" s="97"/>
      <c r="O39" s="96"/>
      <c r="P39" s="98"/>
      <c r="Q39" s="97" t="str">
        <f>"("&amp;AH36&amp;","&amp;AI36&amp;","&amp;AJ36&amp;","&amp;AK36&amp;","&amp;AL36&amp;")"</f>
        <v>(5,-8,-8,-8,)</v>
      </c>
      <c r="R39" s="96"/>
      <c r="S39" s="149"/>
      <c r="T39" s="125"/>
      <c r="U39" s="90"/>
      <c r="V39" s="126"/>
      <c r="W39" s="93"/>
      <c r="X39" s="90"/>
      <c r="Y39" s="108"/>
      <c r="Z39" s="132"/>
      <c r="AA39" s="133"/>
      <c r="AB39" s="134"/>
      <c r="AC39" s="17"/>
      <c r="AD39" s="6">
        <v>5</v>
      </c>
      <c r="AE39" s="6" t="str">
        <f>C44</f>
        <v>Nováková Nelly</v>
      </c>
      <c r="AF39" s="6">
        <v>3</v>
      </c>
      <c r="AG39" s="6" t="str">
        <f>C40</f>
        <v>Borecká Karolína</v>
      </c>
      <c r="AH39" s="7" t="s">
        <v>59</v>
      </c>
      <c r="AI39" s="7" t="s">
        <v>59</v>
      </c>
      <c r="AJ39" s="7" t="s">
        <v>76</v>
      </c>
      <c r="AK39" s="7"/>
      <c r="AL39" s="7"/>
      <c r="AM39" s="10">
        <f t="shared" si="9"/>
        <v>0</v>
      </c>
      <c r="AN39" s="10">
        <f t="shared" si="10"/>
        <v>3</v>
      </c>
      <c r="AO39" s="6"/>
      <c r="AP39" s="11" t="str">
        <f t="shared" si="11"/>
        <v>OK</v>
      </c>
    </row>
    <row r="40" spans="1:42" ht="14.4" customHeight="1" x14ac:dyDescent="0.3">
      <c r="A40" s="99">
        <v>8</v>
      </c>
      <c r="B40" s="84">
        <v>3</v>
      </c>
      <c r="C40" s="56" t="str">
        <f>IF(ISBLANK(A40),"",VLOOKUP(A40,'dívky presence'!$A$2:$J$96,3)&amp;" "&amp;VLOOKUP(A40,'dívky presence'!$A$2:$J$96,4))</f>
        <v>Borecká Karolína</v>
      </c>
      <c r="D40" s="57"/>
      <c r="E40" s="12">
        <f>M36</f>
        <v>0</v>
      </c>
      <c r="F40" s="13" t="s">
        <v>13</v>
      </c>
      <c r="G40" s="13">
        <f>K36</f>
        <v>3</v>
      </c>
      <c r="H40" s="14">
        <f>M38</f>
        <v>3</v>
      </c>
      <c r="I40" s="13" t="s">
        <v>13</v>
      </c>
      <c r="J40" s="13">
        <f>K38</f>
        <v>0</v>
      </c>
      <c r="K40" s="58" t="s">
        <v>21</v>
      </c>
      <c r="L40" s="59"/>
      <c r="M40" s="86"/>
      <c r="N40" s="14">
        <f>AM37</f>
        <v>1</v>
      </c>
      <c r="O40" s="13" t="s">
        <v>13</v>
      </c>
      <c r="P40" s="13">
        <f>AN37</f>
        <v>3</v>
      </c>
      <c r="Q40" s="14">
        <f>AN39</f>
        <v>3</v>
      </c>
      <c r="R40" s="13" t="s">
        <v>13</v>
      </c>
      <c r="S40" s="15">
        <f>AM39</f>
        <v>0</v>
      </c>
      <c r="T40" s="141">
        <f>IF(E40="",0,IF(E40=3,2,1))+IF(H40="",0,IF(H40=3,2,1))+IF(N40="",0,IF(N40=3,2,1))+IF(Q40="",0,IF(Q40=3,2,1))</f>
        <v>6</v>
      </c>
      <c r="U40" s="142"/>
      <c r="V40" s="143"/>
      <c r="W40" s="144">
        <f>IF(E40="",0,E40)+IF(H40="",0,H40)+IF(N40="",0,N40)+IF(Q36="",0,Q36)</f>
        <v>7</v>
      </c>
      <c r="X40" s="142" t="s">
        <v>13</v>
      </c>
      <c r="Y40" s="145">
        <f>IF(G40="",0,G40)+IF(J40="",0,J40)+IF(P40="",0,P40)+IF(S36="",0,S36)</f>
        <v>6</v>
      </c>
      <c r="Z40" s="146" t="s">
        <v>68</v>
      </c>
      <c r="AA40" s="147"/>
      <c r="AB40" s="148"/>
      <c r="AC40" s="16"/>
      <c r="AD40" s="6">
        <v>1</v>
      </c>
      <c r="AE40" s="6" t="str">
        <f>C36</f>
        <v>Ferbasová Dorothea</v>
      </c>
      <c r="AF40" s="6">
        <v>4</v>
      </c>
      <c r="AG40" s="6" t="str">
        <f>C42</f>
        <v>Macurová Adéla</v>
      </c>
      <c r="AH40" s="7" t="s">
        <v>74</v>
      </c>
      <c r="AI40" s="7" t="s">
        <v>69</v>
      </c>
      <c r="AJ40" s="7" t="s">
        <v>51</v>
      </c>
      <c r="AK40" s="7"/>
      <c r="AL40" s="7"/>
      <c r="AM40" s="10">
        <f t="shared" si="9"/>
        <v>3</v>
      </c>
      <c r="AN40" s="10">
        <f t="shared" si="10"/>
        <v>0</v>
      </c>
      <c r="AO40" s="6"/>
      <c r="AP40" s="11" t="str">
        <f t="shared" si="11"/>
        <v>OK</v>
      </c>
    </row>
    <row r="41" spans="1:42" ht="14.4" customHeight="1" x14ac:dyDescent="0.3">
      <c r="A41" s="99"/>
      <c r="B41" s="85"/>
      <c r="C41" s="93" t="str">
        <f>IF(ISBLANK(A40),"",VLOOKUP(A40,'dívky presence'!$A$2:$J$96,7))</f>
        <v>TTC Ústí nad Orlicí</v>
      </c>
      <c r="D41" s="94"/>
      <c r="E41" s="95" t="str">
        <f>"("&amp;AH45&amp;","&amp;AI45&amp;","&amp;AJ45&amp;","&amp;AK45&amp;","&amp;AL45&amp;")"</f>
        <v>(-7,-9,-10,,)</v>
      </c>
      <c r="F41" s="96"/>
      <c r="G41" s="98"/>
      <c r="H41" s="97"/>
      <c r="I41" s="96"/>
      <c r="J41" s="96"/>
      <c r="K41" s="87"/>
      <c r="L41" s="88"/>
      <c r="M41" s="89"/>
      <c r="N41" s="111" t="str">
        <f>"("&amp;AH37&amp;","&amp;AI37&amp;","&amp;AJ37&amp;","&amp;AK37&amp;","&amp;AL37&amp;")"</f>
        <v>(-8,9,-9,-9,)</v>
      </c>
      <c r="O41" s="112"/>
      <c r="P41" s="113"/>
      <c r="Q41" s="97"/>
      <c r="R41" s="96"/>
      <c r="S41" s="149"/>
      <c r="T41" s="125"/>
      <c r="U41" s="90"/>
      <c r="V41" s="126"/>
      <c r="W41" s="93"/>
      <c r="X41" s="90"/>
      <c r="Y41" s="108"/>
      <c r="Z41" s="132"/>
      <c r="AA41" s="133"/>
      <c r="AB41" s="134"/>
      <c r="AD41" s="6">
        <v>2</v>
      </c>
      <c r="AE41" s="6" t="str">
        <f>C38</f>
        <v>Koubková Luciana</v>
      </c>
      <c r="AF41" s="6">
        <v>3</v>
      </c>
      <c r="AG41" s="6" t="str">
        <f>C40</f>
        <v>Borecká Karolína</v>
      </c>
      <c r="AH41" s="7" t="s">
        <v>59</v>
      </c>
      <c r="AI41" s="7" t="s">
        <v>76</v>
      </c>
      <c r="AJ41" s="7" t="s">
        <v>57</v>
      </c>
      <c r="AK41" s="7"/>
      <c r="AL41" s="7"/>
      <c r="AM41" s="10">
        <f t="shared" si="9"/>
        <v>0</v>
      </c>
      <c r="AN41" s="10">
        <f t="shared" si="10"/>
        <v>3</v>
      </c>
      <c r="AO41" s="6"/>
      <c r="AP41" s="11" t="str">
        <f t="shared" si="11"/>
        <v>OK</v>
      </c>
    </row>
    <row r="42" spans="1:42" ht="14.4" customHeight="1" x14ac:dyDescent="0.3">
      <c r="A42" s="99">
        <v>11</v>
      </c>
      <c r="B42" s="84">
        <v>4</v>
      </c>
      <c r="C42" s="56" t="str">
        <f>IF(ISBLANK(A42),"",VLOOKUP(A42,'dívky presence'!$A$2:$J$96,3)&amp;" "&amp;VLOOKUP(A42,'dívky presence'!$A$2:$J$96,4))</f>
        <v>Macurová Adéla</v>
      </c>
      <c r="D42" s="57"/>
      <c r="E42" s="12">
        <f>P36</f>
        <v>0</v>
      </c>
      <c r="F42" s="13" t="s">
        <v>13</v>
      </c>
      <c r="G42" s="13">
        <f>N36</f>
        <v>3</v>
      </c>
      <c r="H42" s="14">
        <f>P38</f>
        <v>3</v>
      </c>
      <c r="I42" s="13" t="s">
        <v>13</v>
      </c>
      <c r="J42" s="18">
        <f>N38</f>
        <v>0</v>
      </c>
      <c r="K42" s="13">
        <f>P40</f>
        <v>3</v>
      </c>
      <c r="L42" s="13" t="s">
        <v>13</v>
      </c>
      <c r="M42" s="13">
        <f>N40</f>
        <v>1</v>
      </c>
      <c r="N42" s="58" t="s">
        <v>21</v>
      </c>
      <c r="O42" s="59"/>
      <c r="P42" s="86"/>
      <c r="Q42" s="14">
        <f>AM44</f>
        <v>3</v>
      </c>
      <c r="R42" s="13" t="s">
        <v>13</v>
      </c>
      <c r="S42" s="15">
        <f>AN44</f>
        <v>0</v>
      </c>
      <c r="T42" s="141">
        <f>IF(E42="",0,IF(E42=3,2,1))+IF(H42="",0,IF(H42=3,2,1))+IF(K42="",0,IF(K42=3,2,1))+IF(Q42="",0,IF(Q42=3,2,1))</f>
        <v>7</v>
      </c>
      <c r="U42" s="142"/>
      <c r="V42" s="143"/>
      <c r="W42" s="144">
        <f>IF(E42="",0,E42)+IF(H42="",0,H42)+IF(K42="",0,K42)+IF(Q36="",0,Q36)</f>
        <v>9</v>
      </c>
      <c r="X42" s="142" t="s">
        <v>13</v>
      </c>
      <c r="Y42" s="145">
        <f>IF(G42="",0,G42)+IF(J42="",0,J42)+IF(M42="",0,M42)+IF(S36="",0,S36)</f>
        <v>4</v>
      </c>
      <c r="Z42" s="146" t="s">
        <v>67</v>
      </c>
      <c r="AA42" s="147"/>
      <c r="AB42" s="148"/>
      <c r="AC42" s="19"/>
      <c r="AD42" s="6">
        <v>4</v>
      </c>
      <c r="AE42" s="20" t="str">
        <f>C42</f>
        <v>Macurová Adéla</v>
      </c>
      <c r="AF42" s="6">
        <v>2</v>
      </c>
      <c r="AG42" s="20" t="str">
        <f>C38</f>
        <v>Koubková Luciana</v>
      </c>
      <c r="AH42" s="7" t="s">
        <v>51</v>
      </c>
      <c r="AI42" s="7" t="s">
        <v>62</v>
      </c>
      <c r="AJ42" s="7" t="s">
        <v>56</v>
      </c>
      <c r="AK42" s="7"/>
      <c r="AL42" s="7"/>
      <c r="AM42" s="10">
        <f t="shared" si="9"/>
        <v>3</v>
      </c>
      <c r="AN42" s="10">
        <f t="shared" si="10"/>
        <v>0</v>
      </c>
      <c r="AO42" s="6"/>
      <c r="AP42" s="11" t="str">
        <f t="shared" si="11"/>
        <v>OK</v>
      </c>
    </row>
    <row r="43" spans="1:42" ht="14.4" customHeight="1" x14ac:dyDescent="0.3">
      <c r="A43" s="99"/>
      <c r="B43" s="85"/>
      <c r="C43" s="93" t="str">
        <f>IF(ISBLANK(A42),"",VLOOKUP(A42,'dívky presence'!$A$2:$J$96,7))</f>
        <v>Montas Hradec Králové</v>
      </c>
      <c r="D43" s="94"/>
      <c r="E43" s="95"/>
      <c r="F43" s="96"/>
      <c r="G43" s="98"/>
      <c r="H43" s="97" t="str">
        <f>"("&amp;AH42&amp;","&amp;AI42&amp;","&amp;AJ42&amp;","&amp;AK42&amp;","&amp;AL42&amp;")"</f>
        <v>(5,3,10,,)</v>
      </c>
      <c r="I43" s="96"/>
      <c r="J43" s="98"/>
      <c r="K43" s="97"/>
      <c r="L43" s="96"/>
      <c r="M43" s="96"/>
      <c r="N43" s="87"/>
      <c r="O43" s="88"/>
      <c r="P43" s="89"/>
      <c r="Q43" s="111" t="str">
        <f>"("&amp;AH44&amp;","&amp;AI44&amp;","&amp;AJ44&amp;","&amp;AK44&amp;","&amp;AL44&amp;")"</f>
        <v>(6,9,1,,)</v>
      </c>
      <c r="R43" s="112"/>
      <c r="S43" s="150"/>
      <c r="T43" s="125"/>
      <c r="U43" s="90"/>
      <c r="V43" s="126"/>
      <c r="W43" s="93"/>
      <c r="X43" s="90"/>
      <c r="Y43" s="108"/>
      <c r="Z43" s="132"/>
      <c r="AA43" s="133"/>
      <c r="AB43" s="134"/>
      <c r="AD43" s="6">
        <v>5</v>
      </c>
      <c r="AE43" s="6" t="str">
        <f>C44</f>
        <v>Nováková Nelly</v>
      </c>
      <c r="AF43" s="6">
        <v>1</v>
      </c>
      <c r="AG43" s="6" t="str">
        <f>C36</f>
        <v>Ferbasová Dorothea</v>
      </c>
      <c r="AH43" s="7" t="s">
        <v>71</v>
      </c>
      <c r="AI43" s="7" t="s">
        <v>59</v>
      </c>
      <c r="AJ43" s="7" t="s">
        <v>63</v>
      </c>
      <c r="AK43" s="7"/>
      <c r="AL43" s="7"/>
      <c r="AM43" s="10">
        <f t="shared" si="9"/>
        <v>0</v>
      </c>
      <c r="AN43" s="10">
        <f t="shared" si="10"/>
        <v>3</v>
      </c>
      <c r="AO43" s="6"/>
      <c r="AP43" s="11" t="str">
        <f t="shared" si="11"/>
        <v>OK</v>
      </c>
    </row>
    <row r="44" spans="1:42" ht="14.4" customHeight="1" x14ac:dyDescent="0.3">
      <c r="A44" s="99">
        <v>14</v>
      </c>
      <c r="B44" s="84">
        <v>5</v>
      </c>
      <c r="C44" s="56" t="str">
        <f>IF(ISBLANK(A44),"",VLOOKUP(A44,'dívky presence'!$A$2:$J$96,3)&amp;" "&amp;VLOOKUP(A44,'dívky presence'!$A$2:$J$96,4))</f>
        <v>Nováková Nelly</v>
      </c>
      <c r="D44" s="57"/>
      <c r="E44" s="21">
        <f>S36</f>
        <v>0</v>
      </c>
      <c r="F44" s="4" t="s">
        <v>13</v>
      </c>
      <c r="G44" s="4">
        <f>Q36</f>
        <v>3</v>
      </c>
      <c r="H44" s="3">
        <f>S38</f>
        <v>3</v>
      </c>
      <c r="I44" s="4" t="s">
        <v>13</v>
      </c>
      <c r="J44" s="5">
        <f>Q38</f>
        <v>1</v>
      </c>
      <c r="K44" s="4">
        <f>S40</f>
        <v>0</v>
      </c>
      <c r="L44" s="4" t="s">
        <v>13</v>
      </c>
      <c r="M44" s="4">
        <f>Q40</f>
        <v>3</v>
      </c>
      <c r="N44" s="3">
        <f>S42</f>
        <v>0</v>
      </c>
      <c r="O44" s="4" t="s">
        <v>13</v>
      </c>
      <c r="P44" s="4">
        <f>Q42</f>
        <v>3</v>
      </c>
      <c r="Q44" s="58" t="s">
        <v>21</v>
      </c>
      <c r="R44" s="59"/>
      <c r="S44" s="60"/>
      <c r="T44" s="141">
        <f>IF(E44="",0,IF(E44=3,2,1))+IF(H44="",0,IF(H44=3,2,1))+IF(K44="",0,IF(K44=3,2,1))+IF(N44="",0,IF(N44=3,2,1))</f>
        <v>5</v>
      </c>
      <c r="U44" s="142"/>
      <c r="V44" s="143"/>
      <c r="W44" s="144">
        <f>IF(E44="",0,E44)+IF(H44="",0,H44)+IF(K44="",0,K44)+IF(N36="",0,N36)</f>
        <v>6</v>
      </c>
      <c r="X44" s="142" t="s">
        <v>13</v>
      </c>
      <c r="Y44" s="145">
        <f>IF(G44="",0,G44)+IF(J44="",0,J44)+IF(M44="",0,M44)+IF(P36="",0,P36)</f>
        <v>7</v>
      </c>
      <c r="Z44" s="146" t="s">
        <v>66</v>
      </c>
      <c r="AA44" s="147"/>
      <c r="AB44" s="148"/>
      <c r="AC44" s="19"/>
      <c r="AD44" s="6">
        <v>4</v>
      </c>
      <c r="AE44" s="20" t="str">
        <f>C42</f>
        <v>Macurová Adéla</v>
      </c>
      <c r="AF44" s="6">
        <v>5</v>
      </c>
      <c r="AG44" s="20" t="str">
        <f>C44</f>
        <v>Nováková Nelly</v>
      </c>
      <c r="AH44" s="7" t="s">
        <v>74</v>
      </c>
      <c r="AI44" s="7" t="s">
        <v>70</v>
      </c>
      <c r="AJ44" s="7" t="s">
        <v>106</v>
      </c>
      <c r="AK44" s="7"/>
      <c r="AL44" s="7"/>
      <c r="AM44" s="10">
        <f t="shared" si="9"/>
        <v>3</v>
      </c>
      <c r="AN44" s="10">
        <f t="shared" si="10"/>
        <v>0</v>
      </c>
      <c r="AO44" s="6"/>
      <c r="AP44" s="11" t="str">
        <f t="shared" si="11"/>
        <v>OK</v>
      </c>
    </row>
    <row r="45" spans="1:42" ht="15" customHeight="1" thickBot="1" x14ac:dyDescent="0.35">
      <c r="A45" s="99"/>
      <c r="B45" s="55"/>
      <c r="C45" s="78" t="str">
        <f>IF(ISBLANK(A44),"",VLOOKUP(A44,'dívky presence'!$A$2:$J$96,7))</f>
        <v>KST Holice</v>
      </c>
      <c r="D45" s="79"/>
      <c r="E45" s="80" t="str">
        <f>"("&amp;AH43&amp;","&amp;AI43&amp;","&amp;AJ43&amp;","&amp;AK43&amp;","&amp;AL43&amp;")"</f>
        <v>(-1,-7,-2,,)</v>
      </c>
      <c r="F45" s="81"/>
      <c r="G45" s="83"/>
      <c r="H45" s="82"/>
      <c r="I45" s="81"/>
      <c r="J45" s="83"/>
      <c r="K45" s="82" t="str">
        <f>"("&amp;AH39&amp;","&amp;AI39&amp;","&amp;AJ39&amp;","&amp;AK39&amp;","&amp;AL39&amp;")"</f>
        <v>(-7,-7,-4,,)</v>
      </c>
      <c r="L45" s="81"/>
      <c r="M45" s="83"/>
      <c r="N45" s="82"/>
      <c r="O45" s="81"/>
      <c r="P45" s="81"/>
      <c r="Q45" s="61"/>
      <c r="R45" s="62"/>
      <c r="S45" s="63"/>
      <c r="T45" s="151"/>
      <c r="U45" s="71"/>
      <c r="V45" s="152"/>
      <c r="W45" s="78"/>
      <c r="X45" s="71"/>
      <c r="Y45" s="153"/>
      <c r="Z45" s="154"/>
      <c r="AA45" s="155"/>
      <c r="AB45" s="156"/>
      <c r="AD45" s="6">
        <v>3</v>
      </c>
      <c r="AE45" s="20" t="str">
        <f>C40</f>
        <v>Borecká Karolína</v>
      </c>
      <c r="AF45" s="6">
        <v>1</v>
      </c>
      <c r="AG45" s="20" t="str">
        <f>C36</f>
        <v>Ferbasová Dorothea</v>
      </c>
      <c r="AH45" s="7" t="s">
        <v>59</v>
      </c>
      <c r="AI45" s="7" t="s">
        <v>55</v>
      </c>
      <c r="AJ45" s="7" t="s">
        <v>60</v>
      </c>
      <c r="AK45" s="7"/>
      <c r="AL45" s="7"/>
      <c r="AM45" s="10">
        <f t="shared" si="9"/>
        <v>0</v>
      </c>
      <c r="AN45" s="10">
        <f t="shared" si="10"/>
        <v>3</v>
      </c>
      <c r="AO45" s="6"/>
      <c r="AP45" s="11" t="str">
        <f t="shared" si="11"/>
        <v>OK</v>
      </c>
    </row>
  </sheetData>
  <mergeCells count="263">
    <mergeCell ref="A31:A32"/>
    <mergeCell ref="B31:B32"/>
    <mergeCell ref="C31:D31"/>
    <mergeCell ref="N31:P32"/>
    <mergeCell ref="Q31:S32"/>
    <mergeCell ref="T31:T32"/>
    <mergeCell ref="U31:U32"/>
    <mergeCell ref="V31:V32"/>
    <mergeCell ref="W31:Y32"/>
    <mergeCell ref="C32:D32"/>
    <mergeCell ref="E32:G32"/>
    <mergeCell ref="H32:J32"/>
    <mergeCell ref="K32:M32"/>
    <mergeCell ref="A29:A30"/>
    <mergeCell ref="B29:B30"/>
    <mergeCell ref="C29:D29"/>
    <mergeCell ref="K29:M30"/>
    <mergeCell ref="Q29:S30"/>
    <mergeCell ref="T29:T30"/>
    <mergeCell ref="U29:U30"/>
    <mergeCell ref="V29:V30"/>
    <mergeCell ref="W29:Y30"/>
    <mergeCell ref="C30:D30"/>
    <mergeCell ref="E30:G30"/>
    <mergeCell ref="H30:J30"/>
    <mergeCell ref="N30:P30"/>
    <mergeCell ref="A27:A28"/>
    <mergeCell ref="B27:B28"/>
    <mergeCell ref="C27:D27"/>
    <mergeCell ref="H27:J28"/>
    <mergeCell ref="Q27:S28"/>
    <mergeCell ref="T27:T28"/>
    <mergeCell ref="U27:U28"/>
    <mergeCell ref="V27:V28"/>
    <mergeCell ref="W27:Y28"/>
    <mergeCell ref="C28:D28"/>
    <mergeCell ref="E28:G28"/>
    <mergeCell ref="K28:M28"/>
    <mergeCell ref="N28:P28"/>
    <mergeCell ref="A25:A26"/>
    <mergeCell ref="B25:B26"/>
    <mergeCell ref="C25:D25"/>
    <mergeCell ref="E25:G26"/>
    <mergeCell ref="Q25:S26"/>
    <mergeCell ref="T25:T26"/>
    <mergeCell ref="U25:U26"/>
    <mergeCell ref="V25:V26"/>
    <mergeCell ref="W25:Y26"/>
    <mergeCell ref="C26:D26"/>
    <mergeCell ref="H26:J26"/>
    <mergeCell ref="K26:M26"/>
    <mergeCell ref="N26:P26"/>
    <mergeCell ref="B24:C24"/>
    <mergeCell ref="E24:G24"/>
    <mergeCell ref="H24:J24"/>
    <mergeCell ref="K24:M24"/>
    <mergeCell ref="N24:P24"/>
    <mergeCell ref="Q24:S24"/>
    <mergeCell ref="T24:V24"/>
    <mergeCell ref="W24:Y24"/>
    <mergeCell ref="AM24:AN24"/>
    <mergeCell ref="A20:A21"/>
    <mergeCell ref="B20:B21"/>
    <mergeCell ref="C20:D20"/>
    <mergeCell ref="N20:P21"/>
    <mergeCell ref="Q20:S21"/>
    <mergeCell ref="T20:T21"/>
    <mergeCell ref="U20:U21"/>
    <mergeCell ref="V20:V21"/>
    <mergeCell ref="W20:Y21"/>
    <mergeCell ref="C21:D21"/>
    <mergeCell ref="E21:G21"/>
    <mergeCell ref="H21:J21"/>
    <mergeCell ref="K21:M21"/>
    <mergeCell ref="A18:A19"/>
    <mergeCell ref="B18:B19"/>
    <mergeCell ref="C18:D18"/>
    <mergeCell ref="K18:M19"/>
    <mergeCell ref="Q18:S19"/>
    <mergeCell ref="T18:T19"/>
    <mergeCell ref="U18:U19"/>
    <mergeCell ref="V18:V19"/>
    <mergeCell ref="W18:Y19"/>
    <mergeCell ref="C19:D19"/>
    <mergeCell ref="E19:G19"/>
    <mergeCell ref="H19:J19"/>
    <mergeCell ref="N19:P19"/>
    <mergeCell ref="A16:A17"/>
    <mergeCell ref="B16:B17"/>
    <mergeCell ref="C16:D16"/>
    <mergeCell ref="H16:J17"/>
    <mergeCell ref="Q16:S17"/>
    <mergeCell ref="T16:T17"/>
    <mergeCell ref="U16:U17"/>
    <mergeCell ref="V16:V17"/>
    <mergeCell ref="W16:Y17"/>
    <mergeCell ref="C17:D17"/>
    <mergeCell ref="E17:G17"/>
    <mergeCell ref="K17:M17"/>
    <mergeCell ref="N17:P17"/>
    <mergeCell ref="A14:A15"/>
    <mergeCell ref="B14:B15"/>
    <mergeCell ref="C14:D14"/>
    <mergeCell ref="E14:G15"/>
    <mergeCell ref="Q14:S15"/>
    <mergeCell ref="T14:T15"/>
    <mergeCell ref="U14:U15"/>
    <mergeCell ref="V14:V15"/>
    <mergeCell ref="W14:Y15"/>
    <mergeCell ref="C15:D15"/>
    <mergeCell ref="H15:J15"/>
    <mergeCell ref="K15:M15"/>
    <mergeCell ref="N15:P15"/>
    <mergeCell ref="B13:C13"/>
    <mergeCell ref="E13:G13"/>
    <mergeCell ref="H13:J13"/>
    <mergeCell ref="K13:M13"/>
    <mergeCell ref="N13:P13"/>
    <mergeCell ref="Q13:S13"/>
    <mergeCell ref="T13:V13"/>
    <mergeCell ref="W13:Y13"/>
    <mergeCell ref="AM13:AN13"/>
    <mergeCell ref="U9:U10"/>
    <mergeCell ref="V9:V10"/>
    <mergeCell ref="W9:Y10"/>
    <mergeCell ref="C10:D10"/>
    <mergeCell ref="E10:G10"/>
    <mergeCell ref="H10:J10"/>
    <mergeCell ref="K10:M10"/>
    <mergeCell ref="A9:A10"/>
    <mergeCell ref="B9:B10"/>
    <mergeCell ref="C9:D9"/>
    <mergeCell ref="N9:P10"/>
    <mergeCell ref="Q9:S10"/>
    <mergeCell ref="T9:T10"/>
    <mergeCell ref="U7:U8"/>
    <mergeCell ref="V7:V8"/>
    <mergeCell ref="W7:Y8"/>
    <mergeCell ref="C8:D8"/>
    <mergeCell ref="E8:G8"/>
    <mergeCell ref="H8:J8"/>
    <mergeCell ref="N8:P8"/>
    <mergeCell ref="A7:A8"/>
    <mergeCell ref="B7:B8"/>
    <mergeCell ref="C7:D7"/>
    <mergeCell ref="K7:M8"/>
    <mergeCell ref="Q7:S8"/>
    <mergeCell ref="T7:T8"/>
    <mergeCell ref="U5:U6"/>
    <mergeCell ref="V5:V6"/>
    <mergeCell ref="W5:Y6"/>
    <mergeCell ref="C6:D6"/>
    <mergeCell ref="E6:G6"/>
    <mergeCell ref="K6:M6"/>
    <mergeCell ref="N6:P6"/>
    <mergeCell ref="A5:A6"/>
    <mergeCell ref="B5:B6"/>
    <mergeCell ref="C5:D5"/>
    <mergeCell ref="H5:J6"/>
    <mergeCell ref="Q5:S6"/>
    <mergeCell ref="T5:T6"/>
    <mergeCell ref="W3:Y4"/>
    <mergeCell ref="C4:D4"/>
    <mergeCell ref="H4:J4"/>
    <mergeCell ref="K4:M4"/>
    <mergeCell ref="N4:P4"/>
    <mergeCell ref="T2:V2"/>
    <mergeCell ref="W2:Y2"/>
    <mergeCell ref="A3:A4"/>
    <mergeCell ref="B3:B4"/>
    <mergeCell ref="C3:D3"/>
    <mergeCell ref="E3:G4"/>
    <mergeCell ref="Q3:S4"/>
    <mergeCell ref="T3:T4"/>
    <mergeCell ref="U3:U4"/>
    <mergeCell ref="V3:V4"/>
    <mergeCell ref="B2:C2"/>
    <mergeCell ref="E2:G2"/>
    <mergeCell ref="H2:J2"/>
    <mergeCell ref="K2:M2"/>
    <mergeCell ref="N2:P2"/>
    <mergeCell ref="Q2:S2"/>
    <mergeCell ref="X44:X45"/>
    <mergeCell ref="Y44:Y45"/>
    <mergeCell ref="Z44:AB45"/>
    <mergeCell ref="C45:D45"/>
    <mergeCell ref="E45:G45"/>
    <mergeCell ref="H45:J45"/>
    <mergeCell ref="K45:M45"/>
    <mergeCell ref="N45:P45"/>
    <mergeCell ref="A44:A45"/>
    <mergeCell ref="B44:B45"/>
    <mergeCell ref="C44:D44"/>
    <mergeCell ref="Q44:S45"/>
    <mergeCell ref="T44:V45"/>
    <mergeCell ref="W44:W45"/>
    <mergeCell ref="X42:X43"/>
    <mergeCell ref="Y42:Y43"/>
    <mergeCell ref="Z42:AB43"/>
    <mergeCell ref="C43:D43"/>
    <mergeCell ref="E43:G43"/>
    <mergeCell ref="H43:J43"/>
    <mergeCell ref="K43:M43"/>
    <mergeCell ref="Q43:S43"/>
    <mergeCell ref="A42:A43"/>
    <mergeCell ref="B42:B43"/>
    <mergeCell ref="C42:D42"/>
    <mergeCell ref="N42:P43"/>
    <mergeCell ref="T42:V43"/>
    <mergeCell ref="W42:W43"/>
    <mergeCell ref="A38:A39"/>
    <mergeCell ref="B38:B39"/>
    <mergeCell ref="C38:D38"/>
    <mergeCell ref="H38:J39"/>
    <mergeCell ref="T38:V39"/>
    <mergeCell ref="W38:W39"/>
    <mergeCell ref="X40:X41"/>
    <mergeCell ref="Y40:Y41"/>
    <mergeCell ref="Z40:AB41"/>
    <mergeCell ref="C41:D41"/>
    <mergeCell ref="E41:G41"/>
    <mergeCell ref="H41:J41"/>
    <mergeCell ref="N41:P41"/>
    <mergeCell ref="Q41:S41"/>
    <mergeCell ref="A40:A41"/>
    <mergeCell ref="B40:B41"/>
    <mergeCell ref="C40:D40"/>
    <mergeCell ref="K40:M41"/>
    <mergeCell ref="T40:V41"/>
    <mergeCell ref="W40:W41"/>
    <mergeCell ref="Z35:AB35"/>
    <mergeCell ref="X38:X39"/>
    <mergeCell ref="Y38:Y39"/>
    <mergeCell ref="Z38:AB39"/>
    <mergeCell ref="C39:D39"/>
    <mergeCell ref="E39:G39"/>
    <mergeCell ref="K39:M39"/>
    <mergeCell ref="N39:P39"/>
    <mergeCell ref="Q39:S39"/>
    <mergeCell ref="AM35:AN35"/>
    <mergeCell ref="AM2:AN2"/>
    <mergeCell ref="A36:A37"/>
    <mergeCell ref="B36:B37"/>
    <mergeCell ref="C36:D36"/>
    <mergeCell ref="E36:G37"/>
    <mergeCell ref="T36:V37"/>
    <mergeCell ref="W36:W37"/>
    <mergeCell ref="X36:X37"/>
    <mergeCell ref="B35:C35"/>
    <mergeCell ref="E35:G35"/>
    <mergeCell ref="H35:J35"/>
    <mergeCell ref="K35:M35"/>
    <mergeCell ref="N35:P35"/>
    <mergeCell ref="Q35:S35"/>
    <mergeCell ref="Y36:Y37"/>
    <mergeCell ref="Z36:AB37"/>
    <mergeCell ref="C37:D37"/>
    <mergeCell ref="H37:J37"/>
    <mergeCell ref="K37:M37"/>
    <mergeCell ref="N37:P37"/>
    <mergeCell ref="Q37:S37"/>
    <mergeCell ref="T35:V35"/>
    <mergeCell ref="W35:Y35"/>
  </mergeCells>
  <conditionalFormatting sqref="AP36:AP45">
    <cfRule type="expression" dxfId="7" priority="9" stopIfTrue="1">
      <formula>$AP36="OK"</formula>
    </cfRule>
    <cfRule type="expression" dxfId="6" priority="10" stopIfTrue="1">
      <formula>$AP36="CHYBA"</formula>
    </cfRule>
  </conditionalFormatting>
  <conditionalFormatting sqref="AP3:AP8">
    <cfRule type="expression" dxfId="5" priority="7">
      <formula>$AP3="CHYBA"</formula>
    </cfRule>
    <cfRule type="expression" dxfId="4" priority="8">
      <formula>$AP3="OK"</formula>
    </cfRule>
  </conditionalFormatting>
  <conditionalFormatting sqref="AP14:AP19">
    <cfRule type="expression" dxfId="3" priority="3">
      <formula>$AP14="CHYBA"</formula>
    </cfRule>
    <cfRule type="expression" dxfId="2" priority="4">
      <formula>$AP14="OK"</formula>
    </cfRule>
  </conditionalFormatting>
  <conditionalFormatting sqref="AP25:AP30">
    <cfRule type="expression" dxfId="1" priority="1">
      <formula>$AP25="CHYBA"</formula>
    </cfRule>
    <cfRule type="expression" dxfId="0" priority="2">
      <formula>$AP25="OK"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F17" sqref="F17"/>
    </sheetView>
  </sheetViews>
  <sheetFormatPr defaultRowHeight="14.4" x14ac:dyDescent="0.3"/>
  <cols>
    <col min="1" max="1" width="3" bestFit="1" customWidth="1"/>
    <col min="2" max="2" width="11.33203125" customWidth="1"/>
    <col min="3" max="3" width="13.33203125" customWidth="1"/>
    <col min="4" max="6" width="16.5546875" customWidth="1"/>
  </cols>
  <sheetData>
    <row r="1" spans="1:6" ht="18" x14ac:dyDescent="0.35">
      <c r="B1" s="31" t="s">
        <v>22</v>
      </c>
    </row>
    <row r="3" spans="1:6" ht="14.4" customHeight="1" x14ac:dyDescent="0.3">
      <c r="A3">
        <v>1</v>
      </c>
      <c r="B3" s="157" t="str">
        <f>IF(ISBLANK(A3),"",VLOOKUP(A3,'dívky presence'!$A$2:$J$96,3)&amp;" "&amp;VLOOKUP(A3,'dívky presence'!$A$2:$J$96,4))</f>
        <v>Tomášková Jana</v>
      </c>
      <c r="C3" s="157"/>
    </row>
    <row r="4" spans="1:6" ht="14.4" customHeight="1" x14ac:dyDescent="0.3">
      <c r="B4" s="158" t="str">
        <f>IF(ISBLANK(A3),"",VLOOKUP(A3,'dívky presence'!$A$2:$J$96,7))</f>
        <v>TJ Sokol PP Hradec Králové 2</v>
      </c>
      <c r="C4" s="159"/>
      <c r="D4" s="33" t="str">
        <f>B3</f>
        <v>Tomášková Jana</v>
      </c>
    </row>
    <row r="5" spans="1:6" ht="14.4" customHeight="1" x14ac:dyDescent="0.3">
      <c r="A5">
        <v>11</v>
      </c>
      <c r="B5" s="157" t="str">
        <f>IF(ISBLANK(A5),"",VLOOKUP(A5,'dívky presence'!$A$2:$J$96,3)&amp;" "&amp;VLOOKUP(A5,'dívky presence'!$A$2:$J$96,4))</f>
        <v>Macurová Adéla</v>
      </c>
      <c r="C5" s="157"/>
      <c r="D5" s="39" t="s">
        <v>108</v>
      </c>
      <c r="E5" s="32"/>
    </row>
    <row r="6" spans="1:6" ht="14.4" customHeight="1" x14ac:dyDescent="0.3">
      <c r="B6" s="158" t="str">
        <f>IF(ISBLANK(A5),"",VLOOKUP(A5,'dívky presence'!$A$2:$J$96,7))</f>
        <v>Montas Hradec Králové</v>
      </c>
      <c r="C6" s="158"/>
      <c r="D6" s="34"/>
      <c r="E6" s="33" t="str">
        <f>D4</f>
        <v>Tomášková Jana</v>
      </c>
    </row>
    <row r="7" spans="1:6" ht="14.4" customHeight="1" x14ac:dyDescent="0.3">
      <c r="A7">
        <v>6</v>
      </c>
      <c r="B7" s="157" t="str">
        <f>IF(ISBLANK(A7),"",VLOOKUP(A7,'dívky presence'!$A$2:$J$96,3)&amp;" "&amp;VLOOKUP(A7,'dívky presence'!$A$2:$J$96,4))</f>
        <v>Bártová Bára</v>
      </c>
      <c r="C7" s="157"/>
      <c r="E7" s="48" t="s">
        <v>109</v>
      </c>
      <c r="F7" s="32"/>
    </row>
    <row r="8" spans="1:6" ht="14.4" customHeight="1" x14ac:dyDescent="0.3">
      <c r="B8" s="158" t="str">
        <f>IF(ISBLANK(A7),"",VLOOKUP(A7,'dívky presence'!$A$2:$J$96,7))</f>
        <v>TJ Sokol PP Hradec Králové 2</v>
      </c>
      <c r="C8" s="159"/>
      <c r="D8" s="33" t="str">
        <f>B9</f>
        <v>Hlawatschke Mína</v>
      </c>
      <c r="E8" s="32"/>
      <c r="F8" s="32"/>
    </row>
    <row r="9" spans="1:6" ht="14.4" customHeight="1" x14ac:dyDescent="0.3">
      <c r="A9">
        <v>3</v>
      </c>
      <c r="B9" s="157" t="str">
        <f>IF(ISBLANK(A9),"",VLOOKUP(A9,'dívky presence'!$A$2:$J$96,3)&amp;" "&amp;VLOOKUP(A9,'dívky presence'!$A$2:$J$96,4))</f>
        <v>Hlawatschke Mína</v>
      </c>
      <c r="C9" s="157"/>
      <c r="D9" s="47" t="s">
        <v>109</v>
      </c>
      <c r="F9" s="32"/>
    </row>
    <row r="10" spans="1:6" ht="14.4" customHeight="1" x14ac:dyDescent="0.3">
      <c r="B10" s="158" t="str">
        <f>IF(ISBLANK(A9),"",VLOOKUP(A9,'dívky presence'!$A$2:$J$96,7))</f>
        <v>TJ Sokol PP Hradec Králové 2</v>
      </c>
      <c r="C10" s="158"/>
      <c r="D10" s="34"/>
      <c r="F10" s="33" t="str">
        <f>E6</f>
        <v>Tomášková Jana</v>
      </c>
    </row>
    <row r="11" spans="1:6" ht="14.4" customHeight="1" x14ac:dyDescent="0.3">
      <c r="A11">
        <v>4</v>
      </c>
      <c r="B11" s="157" t="str">
        <f>IF(ISBLANK(A11),"",VLOOKUP(A11,'dívky presence'!$A$2:$J$96,3)&amp;" "&amp;VLOOKUP(A11,'dívky presence'!$A$2:$J$96,4))</f>
        <v>Ferbasová Dorothea</v>
      </c>
      <c r="C11" s="157"/>
      <c r="F11" s="48" t="s">
        <v>109</v>
      </c>
    </row>
    <row r="12" spans="1:6" ht="14.4" customHeight="1" x14ac:dyDescent="0.3">
      <c r="B12" s="158" t="str">
        <f>IF(ISBLANK(A11),"",VLOOKUP(A11,'dívky presence'!$A$2:$J$96,7))</f>
        <v>TJ Sokol PP Hradec Králové 2</v>
      </c>
      <c r="C12" s="159"/>
      <c r="D12" s="33" t="str">
        <f>B11</f>
        <v>Ferbasová Dorothea</v>
      </c>
      <c r="F12" s="32"/>
    </row>
    <row r="13" spans="1:6" ht="14.4" customHeight="1" x14ac:dyDescent="0.3">
      <c r="A13">
        <v>5</v>
      </c>
      <c r="B13" s="157" t="str">
        <f>IF(ISBLANK(A13),"",VLOOKUP(A13,'dívky presence'!$A$2:$J$96,3)&amp;" "&amp;VLOOKUP(A13,'dívky presence'!$A$2:$J$96,4))</f>
        <v>Pytlíková Aneta</v>
      </c>
      <c r="C13" s="157"/>
      <c r="D13" s="48" t="s">
        <v>110</v>
      </c>
      <c r="E13" s="32"/>
      <c r="F13" s="32"/>
    </row>
    <row r="14" spans="1:6" ht="14.4" customHeight="1" x14ac:dyDescent="0.3">
      <c r="B14" s="158" t="str">
        <f>IF(ISBLANK(A13),"",VLOOKUP(A13,'dívky presence'!$A$2:$J$96,7))</f>
        <v>TJ Borová</v>
      </c>
      <c r="C14" s="158"/>
      <c r="D14" s="34"/>
      <c r="E14" s="33" t="str">
        <f>D12</f>
        <v>Ferbasová Dorothea</v>
      </c>
      <c r="F14" s="32"/>
    </row>
    <row r="15" spans="1:6" ht="14.4" customHeight="1" x14ac:dyDescent="0.3">
      <c r="A15">
        <v>9</v>
      </c>
      <c r="B15" s="157" t="str">
        <f>IF(ISBLANK(A15),"",VLOOKUP(A15,'dívky presence'!$A$2:$J$96,3)&amp;" "&amp;VLOOKUP(A15,'dívky presence'!$A$2:$J$96,4))</f>
        <v>Zilvarová Veronika</v>
      </c>
      <c r="C15" s="157"/>
      <c r="E15" s="48" t="s">
        <v>110</v>
      </c>
    </row>
    <row r="16" spans="1:6" ht="14.4" customHeight="1" x14ac:dyDescent="0.3">
      <c r="B16" s="158" t="str">
        <f>IF(ISBLANK(A15),"",VLOOKUP(A15,'dívky presence'!$A$2:$J$96,7))</f>
        <v>SK Dobré</v>
      </c>
      <c r="C16" s="159"/>
      <c r="D16" s="33" t="str">
        <f>B17</f>
        <v>Ciborová Natálie</v>
      </c>
      <c r="E16" s="32"/>
    </row>
    <row r="17" spans="1:4" ht="14.4" customHeight="1" x14ac:dyDescent="0.3">
      <c r="A17">
        <v>2</v>
      </c>
      <c r="B17" s="157" t="str">
        <f>IF(ISBLANK(A17),"",VLOOKUP(A17,'dívky presence'!$A$2:$J$96,3)&amp;" "&amp;VLOOKUP(A17,'dívky presence'!$A$2:$J$96,4))</f>
        <v>Ciborová Natálie</v>
      </c>
      <c r="C17" s="157"/>
      <c r="D17" s="48" t="s">
        <v>110</v>
      </c>
    </row>
    <row r="18" spans="1:4" ht="14.4" customHeight="1" x14ac:dyDescent="0.3">
      <c r="B18" s="158" t="str">
        <f>IF(ISBLANK(A17),"",VLOOKUP(A17,'dívky presence'!$A$2:$J$96,7))</f>
        <v>TJ Sokol PP Hradec Králové 2</v>
      </c>
      <c r="C18" s="158"/>
      <c r="D18" s="34"/>
    </row>
  </sheetData>
  <mergeCells count="16">
    <mergeCell ref="B15:C15"/>
    <mergeCell ref="B16:C16"/>
    <mergeCell ref="B17:C17"/>
    <mergeCell ref="B18:C18"/>
    <mergeCell ref="B14:C14"/>
    <mergeCell ref="B3:C3"/>
    <mergeCell ref="B4:C4"/>
    <mergeCell ref="B5:C5"/>
    <mergeCell ref="B6:C6"/>
    <mergeCell ref="B7:C7"/>
    <mergeCell ref="B13:C13"/>
    <mergeCell ref="B8:C8"/>
    <mergeCell ref="B9:C9"/>
    <mergeCell ref="B10:C10"/>
    <mergeCell ref="B11:C11"/>
    <mergeCell ref="B12:C12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G20" sqref="G20"/>
    </sheetView>
  </sheetViews>
  <sheetFormatPr defaultRowHeight="14.4" x14ac:dyDescent="0.3"/>
  <cols>
    <col min="1" max="1" width="3" bestFit="1" customWidth="1"/>
    <col min="2" max="2" width="11.33203125" customWidth="1"/>
    <col min="3" max="3" width="13.33203125" customWidth="1"/>
    <col min="4" max="7" width="16.5546875" customWidth="1"/>
  </cols>
  <sheetData>
    <row r="1" spans="1:7" ht="18" x14ac:dyDescent="0.35">
      <c r="B1" s="31" t="s">
        <v>23</v>
      </c>
    </row>
    <row r="3" spans="1:7" ht="14.4" customHeight="1" x14ac:dyDescent="0.3">
      <c r="A3">
        <v>7</v>
      </c>
      <c r="B3" s="157" t="str">
        <f>IF(ISBLANK(A3),"",VLOOKUP(A3,'dívky presence'!$A$2:$J$96,3)&amp;" "&amp;VLOOKUP(A3,'dívky presence'!$A$2:$J$96,4))</f>
        <v>Mackowiakova Markéta</v>
      </c>
      <c r="C3" s="157"/>
    </row>
    <row r="4" spans="1:7" ht="14.4" customHeight="1" x14ac:dyDescent="0.3">
      <c r="B4" s="158" t="str">
        <f>IF(ISBLANK(A3),"",VLOOKUP(A3,'dívky presence'!$A$2:$J$96,7))</f>
        <v>TTC Ústí nad Orlicí</v>
      </c>
      <c r="C4" s="159"/>
      <c r="D4" s="33" t="str">
        <f>B3</f>
        <v>Mackowiakova Markéta</v>
      </c>
    </row>
    <row r="5" spans="1:7" ht="14.4" customHeight="1" x14ac:dyDescent="0.3">
      <c r="B5" s="157" t="str">
        <f>IF(ISBLANK(A5),"",VLOOKUP(A5,'dívky presence'!$A$2:$J$96,3)&amp;" "&amp;VLOOKUP(A5,'dívky presence'!$A$2:$J$96,4))</f>
        <v/>
      </c>
      <c r="C5" s="157"/>
      <c r="D5" s="39"/>
      <c r="E5" s="32"/>
    </row>
    <row r="6" spans="1:7" ht="14.4" customHeight="1" x14ac:dyDescent="0.3">
      <c r="B6" s="158" t="str">
        <f>IF(ISBLANK(A5),"",VLOOKUP(A5,'dívky presence'!$A$2:$J$96,7))</f>
        <v/>
      </c>
      <c r="C6" s="158"/>
      <c r="D6" s="34"/>
      <c r="E6" s="33" t="str">
        <f>D4</f>
        <v>Mackowiakova Markéta</v>
      </c>
    </row>
    <row r="7" spans="1:7" ht="14.4" customHeight="1" x14ac:dyDescent="0.3">
      <c r="B7" s="157" t="str">
        <f>IF(ISBLANK(A7),"",VLOOKUP(A7,'dívky presence'!$A$2:$J$96,3)&amp;" "&amp;VLOOKUP(A7,'dívky presence'!$A$2:$J$96,4))</f>
        <v/>
      </c>
      <c r="C7" s="157"/>
      <c r="E7" s="48" t="s">
        <v>108</v>
      </c>
      <c r="F7" s="32"/>
    </row>
    <row r="8" spans="1:7" ht="14.4" customHeight="1" x14ac:dyDescent="0.3">
      <c r="B8" s="158" t="str">
        <f>IF(ISBLANK(A7),"",VLOOKUP(A7,'dívky presence'!$A$2:$J$96,7))</f>
        <v/>
      </c>
      <c r="C8" s="159"/>
      <c r="D8" s="33" t="str">
        <f>B9</f>
        <v>Jehličková Natálie</v>
      </c>
      <c r="E8" s="32"/>
      <c r="F8" s="32"/>
    </row>
    <row r="9" spans="1:7" ht="14.4" customHeight="1" x14ac:dyDescent="0.3">
      <c r="A9">
        <v>15</v>
      </c>
      <c r="B9" s="157" t="str">
        <f>IF(ISBLANK(A9),"",VLOOKUP(A9,'dívky presence'!$A$2:$J$96,3)&amp;" "&amp;VLOOKUP(A9,'dívky presence'!$A$2:$J$96,4))</f>
        <v>Jehličková Natálie</v>
      </c>
      <c r="C9" s="157"/>
      <c r="D9" s="39"/>
      <c r="F9" s="32"/>
    </row>
    <row r="10" spans="1:7" ht="14.4" customHeight="1" x14ac:dyDescent="0.3">
      <c r="B10" s="158" t="str">
        <f>IF(ISBLANK(A9),"",VLOOKUP(A9,'dívky presence'!$A$2:$J$96,7))</f>
        <v>Sokol Chrudim</v>
      </c>
      <c r="C10" s="158"/>
      <c r="D10" s="34"/>
      <c r="F10" s="33" t="str">
        <f>E6</f>
        <v>Mackowiakova Markéta</v>
      </c>
    </row>
    <row r="11" spans="1:7" ht="14.4" customHeight="1" x14ac:dyDescent="0.3">
      <c r="A11">
        <v>14</v>
      </c>
      <c r="B11" s="157" t="str">
        <f>IF(ISBLANK(A11),"",VLOOKUP(A11,'dívky presence'!$A$2:$J$96,3)&amp;" "&amp;VLOOKUP(A11,'dívky presence'!$A$2:$J$96,4))</f>
        <v>Nováková Nelly</v>
      </c>
      <c r="C11" s="157"/>
      <c r="F11" s="39" t="s">
        <v>108</v>
      </c>
      <c r="G11" s="32"/>
    </row>
    <row r="12" spans="1:7" ht="14.4" customHeight="1" x14ac:dyDescent="0.3">
      <c r="B12" s="158" t="str">
        <f>IF(ISBLANK(A11),"",VLOOKUP(A11,'dívky presence'!$A$2:$J$96,7))</f>
        <v>KST Holice</v>
      </c>
      <c r="C12" s="159"/>
      <c r="D12" s="33" t="str">
        <f>B11</f>
        <v>Nováková Nelly</v>
      </c>
      <c r="F12" s="32"/>
      <c r="G12" s="32"/>
    </row>
    <row r="13" spans="1:7" ht="14.4" customHeight="1" x14ac:dyDescent="0.3">
      <c r="B13" s="157" t="str">
        <f>IF(ISBLANK(A13),"",VLOOKUP(A13,'dívky presence'!$A$2:$J$96,3)&amp;" "&amp;VLOOKUP(A13,'dívky presence'!$A$2:$J$96,4))</f>
        <v/>
      </c>
      <c r="C13" s="157"/>
      <c r="D13" s="39"/>
      <c r="E13" s="32"/>
      <c r="F13" s="32"/>
      <c r="G13" s="32"/>
    </row>
    <row r="14" spans="1:7" ht="14.4" customHeight="1" x14ac:dyDescent="0.3">
      <c r="B14" s="158" t="str">
        <f>IF(ISBLANK(A13),"",VLOOKUP(A13,'dívky presence'!$A$2:$J$96,7))</f>
        <v/>
      </c>
      <c r="C14" s="158"/>
      <c r="D14" s="34"/>
      <c r="E14" s="33" t="str">
        <f>D16</f>
        <v>Hrubá Evelin</v>
      </c>
      <c r="F14" s="32"/>
      <c r="G14" s="32"/>
    </row>
    <row r="15" spans="1:7" ht="14.4" customHeight="1" x14ac:dyDescent="0.3">
      <c r="B15" s="157" t="str">
        <f>IF(ISBLANK(A15),"",VLOOKUP(A15,'dívky presence'!$A$2:$J$96,3)&amp;" "&amp;VLOOKUP(A15,'dívky presence'!$A$2:$J$96,4))</f>
        <v/>
      </c>
      <c r="C15" s="157"/>
      <c r="E15" s="39" t="s">
        <v>108</v>
      </c>
      <c r="G15" s="32"/>
    </row>
    <row r="16" spans="1:7" ht="14.4" customHeight="1" x14ac:dyDescent="0.3">
      <c r="B16" s="158" t="str">
        <f>IF(ISBLANK(A15),"",VLOOKUP(A15,'dívky presence'!$A$2:$J$96,7))</f>
        <v/>
      </c>
      <c r="C16" s="159"/>
      <c r="D16" s="33" t="str">
        <f>B17</f>
        <v>Hrubá Evelin</v>
      </c>
      <c r="E16" s="32"/>
      <c r="G16" s="32"/>
    </row>
    <row r="17" spans="1:7" ht="14.4" customHeight="1" x14ac:dyDescent="0.3">
      <c r="A17">
        <v>13</v>
      </c>
      <c r="B17" s="157" t="str">
        <f>IF(ISBLANK(A17),"",VLOOKUP(A17,'dívky presence'!$A$2:$J$96,3)&amp;" "&amp;VLOOKUP(A17,'dívky presence'!$A$2:$J$96,4))</f>
        <v>Hrubá Evelin</v>
      </c>
      <c r="C17" s="157"/>
      <c r="D17" s="39"/>
      <c r="G17" s="32"/>
    </row>
    <row r="18" spans="1:7" ht="14.4" customHeight="1" x14ac:dyDescent="0.3">
      <c r="B18" s="158" t="str">
        <f>IF(ISBLANK(A17),"",VLOOKUP(A17,'dívky presence'!$A$2:$J$96,7))</f>
        <v>Sokol Chrudim</v>
      </c>
      <c r="C18" s="158"/>
      <c r="D18" s="34"/>
      <c r="G18" s="33" t="str">
        <f>F10</f>
        <v>Mackowiakova Markéta</v>
      </c>
    </row>
    <row r="19" spans="1:7" ht="14.4" customHeight="1" x14ac:dyDescent="0.3">
      <c r="A19">
        <v>10</v>
      </c>
      <c r="B19" s="157" t="str">
        <f>IF(ISBLANK(A19),"",VLOOKUP(A19,'dívky presence'!$A$2:$J$96,3)&amp;" "&amp;VLOOKUP(A19,'dívky presence'!$A$2:$J$96,4))</f>
        <v>Dušková Laura</v>
      </c>
      <c r="C19" s="157"/>
      <c r="G19" s="47" t="s">
        <v>109</v>
      </c>
    </row>
    <row r="20" spans="1:7" ht="14.4" customHeight="1" x14ac:dyDescent="0.3">
      <c r="B20" s="158" t="str">
        <f>IF(ISBLANK(A19),"",VLOOKUP(A19,'dívky presence'!$A$2:$J$96,7))</f>
        <v>TTC Ústí nad Orlicí</v>
      </c>
      <c r="C20" s="159"/>
      <c r="D20" s="33" t="str">
        <f>B19</f>
        <v>Dušková Laura</v>
      </c>
      <c r="G20" s="32"/>
    </row>
    <row r="21" spans="1:7" ht="14.4" customHeight="1" x14ac:dyDescent="0.3">
      <c r="B21" s="157" t="str">
        <f>IF(ISBLANK(A21),"",VLOOKUP(A21,'dívky presence'!$A$2:$J$96,3)&amp;" "&amp;VLOOKUP(A21,'dívky presence'!$A$2:$J$96,4))</f>
        <v/>
      </c>
      <c r="C21" s="157"/>
      <c r="D21" s="39"/>
      <c r="E21" s="32"/>
      <c r="G21" s="32"/>
    </row>
    <row r="22" spans="1:7" ht="14.4" customHeight="1" x14ac:dyDescent="0.3">
      <c r="B22" s="158" t="str">
        <f>IF(ISBLANK(A21),"",VLOOKUP(A21,'dívky presence'!$A$2:$J$96,7))</f>
        <v/>
      </c>
      <c r="C22" s="158"/>
      <c r="D22" s="34"/>
      <c r="E22" s="33" t="str">
        <f>D20</f>
        <v>Dušková Laura</v>
      </c>
      <c r="G22" s="32"/>
    </row>
    <row r="23" spans="1:7" ht="14.4" customHeight="1" x14ac:dyDescent="0.3">
      <c r="B23" s="157" t="str">
        <f>IF(ISBLANK(A23),"",VLOOKUP(A23,'dívky presence'!$A$2:$J$96,3)&amp;" "&amp;VLOOKUP(A23,'dívky presence'!$A$2:$J$96,4))</f>
        <v/>
      </c>
      <c r="C23" s="157"/>
      <c r="E23" s="48" t="s">
        <v>109</v>
      </c>
      <c r="F23" s="32"/>
      <c r="G23" s="32"/>
    </row>
    <row r="24" spans="1:7" ht="14.4" customHeight="1" x14ac:dyDescent="0.3">
      <c r="B24" s="158" t="str">
        <f>IF(ISBLANK(A23),"",VLOOKUP(A23,'dívky presence'!$A$2:$J$96,7))</f>
        <v/>
      </c>
      <c r="C24" s="159"/>
      <c r="D24" s="33" t="str">
        <f>B25</f>
        <v>Frisová Lucie</v>
      </c>
      <c r="E24" s="32"/>
      <c r="F24" s="32"/>
      <c r="G24" s="32"/>
    </row>
    <row r="25" spans="1:7" ht="14.4" customHeight="1" x14ac:dyDescent="0.3">
      <c r="A25">
        <v>17</v>
      </c>
      <c r="B25" s="157" t="str">
        <f>IF(ISBLANK(A25),"",VLOOKUP(A25,'dívky presence'!$A$2:$J$96,3)&amp;" "&amp;VLOOKUP(A25,'dívky presence'!$A$2:$J$96,4))</f>
        <v>Frisová Lucie</v>
      </c>
      <c r="C25" s="157"/>
      <c r="D25" s="39"/>
      <c r="F25" s="32"/>
      <c r="G25" s="32"/>
    </row>
    <row r="26" spans="1:7" ht="14.4" customHeight="1" x14ac:dyDescent="0.3">
      <c r="B26" s="158" t="str">
        <f>IF(ISBLANK(A25),"",VLOOKUP(A25,'dívky presence'!$A$2:$J$96,7))</f>
        <v>Jiskra Jaroměř</v>
      </c>
      <c r="C26" s="158"/>
      <c r="D26" s="34"/>
      <c r="F26" s="33" t="str">
        <f>E30</f>
        <v>Borecká Karolína</v>
      </c>
      <c r="G26" s="32"/>
    </row>
    <row r="27" spans="1:7" ht="14.4" customHeight="1" x14ac:dyDescent="0.3">
      <c r="A27">
        <v>12</v>
      </c>
      <c r="B27" s="157" t="str">
        <f>IF(ISBLANK(A27),"",VLOOKUP(A27,'dívky presence'!$A$2:$J$96,3)&amp;" "&amp;VLOOKUP(A27,'dívky presence'!$A$2:$J$96,4))</f>
        <v>Rybová Nela</v>
      </c>
      <c r="C27" s="157"/>
      <c r="F27" s="48" t="s">
        <v>109</v>
      </c>
    </row>
    <row r="28" spans="1:7" ht="14.4" customHeight="1" x14ac:dyDescent="0.3">
      <c r="B28" s="158" t="str">
        <f>IF(ISBLANK(A27),"",VLOOKUP(A27,'dívky presence'!$A$2:$J$96,7))</f>
        <v>Montas Hradec Králové</v>
      </c>
      <c r="C28" s="159"/>
      <c r="D28" s="33" t="str">
        <f>B27</f>
        <v>Rybová Nela</v>
      </c>
      <c r="F28" s="32"/>
    </row>
    <row r="29" spans="1:7" ht="14.4" customHeight="1" x14ac:dyDescent="0.3">
      <c r="A29">
        <v>16</v>
      </c>
      <c r="B29" s="157" t="str">
        <f>IF(ISBLANK(A29),"",VLOOKUP(A29,'dívky presence'!$A$2:$J$96,3)&amp;" "&amp;VLOOKUP(A29,'dívky presence'!$A$2:$J$96,4))</f>
        <v>Koubková Luciana</v>
      </c>
      <c r="C29" s="157"/>
      <c r="D29" s="39" t="s">
        <v>108</v>
      </c>
      <c r="E29" s="32"/>
      <c r="F29" s="32"/>
    </row>
    <row r="30" spans="1:7" ht="14.4" customHeight="1" x14ac:dyDescent="0.3">
      <c r="B30" s="158" t="str">
        <f>IF(ISBLANK(A29),"",VLOOKUP(A29,'dívky presence'!$A$2:$J$96,7))</f>
        <v>Sokol Chrudim</v>
      </c>
      <c r="C30" s="158"/>
      <c r="D30" s="34"/>
      <c r="E30" s="33" t="str">
        <f>D32</f>
        <v>Borecká Karolína</v>
      </c>
      <c r="F30" s="32"/>
    </row>
    <row r="31" spans="1:7" ht="14.4" customHeight="1" x14ac:dyDescent="0.3">
      <c r="B31" s="157" t="str">
        <f>IF(ISBLANK(A31),"",VLOOKUP(A31,'dívky presence'!$A$2:$J$96,3)&amp;" "&amp;VLOOKUP(A31,'dívky presence'!$A$2:$J$96,4))</f>
        <v/>
      </c>
      <c r="C31" s="157"/>
      <c r="E31" s="48" t="s">
        <v>110</v>
      </c>
    </row>
    <row r="32" spans="1:7" ht="14.4" customHeight="1" x14ac:dyDescent="0.3">
      <c r="B32" s="158" t="str">
        <f>IF(ISBLANK(A31),"",VLOOKUP(A31,'dívky presence'!$A$2:$J$96,7))</f>
        <v/>
      </c>
      <c r="C32" s="159"/>
      <c r="D32" s="33" t="str">
        <f>B33</f>
        <v>Borecká Karolína</v>
      </c>
      <c r="E32" s="32"/>
    </row>
    <row r="33" spans="1:4" x14ac:dyDescent="0.3">
      <c r="A33">
        <v>8</v>
      </c>
      <c r="B33" s="157" t="str">
        <f>IF(ISBLANK(A33),"",VLOOKUP(A33,'dívky presence'!$A$2:$J$96,3)&amp;" "&amp;VLOOKUP(A33,'dívky presence'!$A$2:$J$96,4))</f>
        <v>Borecká Karolína</v>
      </c>
      <c r="C33" s="157"/>
      <c r="D33" s="39"/>
    </row>
    <row r="34" spans="1:4" x14ac:dyDescent="0.3">
      <c r="B34" s="158" t="str">
        <f>IF(ISBLANK(A33),"",VLOOKUP(A33,'dívky presence'!$A$2:$J$96,7))</f>
        <v>TTC Ústí nad Orlicí</v>
      </c>
      <c r="C34" s="158"/>
      <c r="D34" s="34"/>
    </row>
  </sheetData>
  <mergeCells count="32">
    <mergeCell ref="B33:C33"/>
    <mergeCell ref="B34:C34"/>
    <mergeCell ref="B27:C27"/>
    <mergeCell ref="B28:C28"/>
    <mergeCell ref="B29:C29"/>
    <mergeCell ref="B30:C30"/>
    <mergeCell ref="B31:C31"/>
    <mergeCell ref="B32:C3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chlapci presence</vt:lpstr>
      <vt:lpstr>chlapci skupiny</vt:lpstr>
      <vt:lpstr>chlapci finále</vt:lpstr>
      <vt:lpstr>chlapci útěcha</vt:lpstr>
      <vt:lpstr>chlapci pořadí</vt:lpstr>
      <vt:lpstr>dívky presence</vt:lpstr>
      <vt:lpstr>dívky skupiny</vt:lpstr>
      <vt:lpstr>dívky finále</vt:lpstr>
      <vt:lpstr>dívky útěcha</vt:lpstr>
      <vt:lpstr>dívky pořadí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</dc:creator>
  <cp:lastModifiedBy>misa</cp:lastModifiedBy>
  <cp:lastPrinted>2025-09-20T20:12:52Z</cp:lastPrinted>
  <dcterms:created xsi:type="dcterms:W3CDTF">2025-09-20T18:44:23Z</dcterms:created>
  <dcterms:modified xsi:type="dcterms:W3CDTF">2026-02-25T21:01:05Z</dcterms:modified>
</cp:coreProperties>
</file>